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Portal da Transparência\Demontrações Financeiras 2024\"/>
    </mc:Choice>
  </mc:AlternateContent>
  <bookViews>
    <workbookView xWindow="0" yWindow="0" windowWidth="28800" windowHeight="10635"/>
  </bookViews>
  <sheets>
    <sheet name="BP" sheetId="1" r:id="rId1"/>
    <sheet name="DRE" sheetId="3" r:id="rId2"/>
    <sheet name="DRA" sheetId="4" r:id="rId3"/>
    <sheet name="DMPL" sheetId="2" r:id="rId4"/>
    <sheet name="DFC" sheetId="6" r:id="rId5"/>
    <sheet name="DVA" sheetId="5" r:id="rId6"/>
  </sheets>
  <definedNames>
    <definedName name="_Hlk189402545" localSheetId="3">DMPL!$A$36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1" i="6" l="1"/>
  <c r="E36" i="6"/>
  <c r="F32" i="6"/>
  <c r="E32" i="6"/>
  <c r="F26" i="6"/>
  <c r="E26" i="6"/>
  <c r="F58" i="6"/>
  <c r="E58" i="6"/>
  <c r="E48" i="6"/>
  <c r="C60" i="5"/>
  <c r="B60" i="5"/>
  <c r="C58" i="5"/>
  <c r="B58" i="5"/>
  <c r="C54" i="5"/>
  <c r="B54" i="5"/>
  <c r="C48" i="5"/>
  <c r="B48" i="5"/>
  <c r="C34" i="5"/>
  <c r="B34" i="5"/>
  <c r="C32" i="5"/>
  <c r="B32" i="5"/>
  <c r="C27" i="5"/>
  <c r="B27" i="5"/>
  <c r="C23" i="5"/>
  <c r="B23" i="5"/>
  <c r="C19" i="5"/>
  <c r="B19" i="5"/>
  <c r="F48" i="6"/>
  <c r="F42" i="6"/>
  <c r="E42" i="6"/>
  <c r="C19" i="4"/>
  <c r="B19" i="4"/>
  <c r="E32" i="3"/>
  <c r="D32" i="3"/>
  <c r="E20" i="3"/>
  <c r="E28" i="3" s="1"/>
  <c r="E33" i="3" s="1"/>
  <c r="E39" i="3" s="1"/>
  <c r="D20" i="3"/>
  <c r="D28" i="3" s="1"/>
  <c r="F36" i="6" l="1"/>
  <c r="F51" i="6" s="1"/>
  <c r="D33" i="3"/>
  <c r="D39" i="3" s="1"/>
  <c r="C40" i="2"/>
  <c r="G28" i="2"/>
  <c r="G40" i="2" s="1"/>
  <c r="F28" i="2"/>
  <c r="F40" i="2" s="1"/>
  <c r="E28" i="2"/>
  <c r="E40" i="2" s="1"/>
  <c r="D28" i="2"/>
  <c r="D40" i="2" s="1"/>
  <c r="C28" i="2"/>
  <c r="B28" i="2"/>
  <c r="B40" i="2" s="1"/>
  <c r="J41" i="1" l="1"/>
  <c r="I41" i="1"/>
  <c r="J32" i="1"/>
  <c r="J34" i="1" s="1"/>
  <c r="I32" i="1"/>
  <c r="I34" i="1" s="1"/>
  <c r="J26" i="1"/>
  <c r="I26" i="1"/>
  <c r="D32" i="1"/>
  <c r="D44" i="1" s="1"/>
  <c r="C32" i="1"/>
  <c r="C44" i="1" s="1"/>
  <c r="D24" i="1"/>
  <c r="C24" i="1"/>
  <c r="I44" i="1" l="1"/>
  <c r="J44" i="1"/>
</calcChain>
</file>

<file path=xl/sharedStrings.xml><?xml version="1.0" encoding="utf-8"?>
<sst xmlns="http://schemas.openxmlformats.org/spreadsheetml/2006/main" count="290" uniqueCount="147">
  <si>
    <t>Balanço patrimonial</t>
  </si>
  <si>
    <t>31 de dezembro de 2024 e 2023</t>
  </si>
  <si>
    <t>(Em milhares de reais)</t>
  </si>
  <si>
    <t xml:space="preserve"> </t>
  </si>
  <si>
    <t>Nota</t>
  </si>
  <si>
    <t>Ativo</t>
  </si>
  <si>
    <t>Circulante</t>
  </si>
  <si>
    <t>Caixa e equivalentes de caixa</t>
  </si>
  <si>
    <t>Contas a receber de clientes</t>
  </si>
  <si>
    <t>Serviços em curso</t>
  </si>
  <si>
    <t>Tributos e contribuições sociais compensáveis</t>
  </si>
  <si>
    <t>Estoque</t>
  </si>
  <si>
    <t>Despesas pagas antecipadamente</t>
  </si>
  <si>
    <t>Outros créditos</t>
  </si>
  <si>
    <t>Não circulante</t>
  </si>
  <si>
    <t>Depósitos judiciais e cauções</t>
  </si>
  <si>
    <t>Tributos diferidos</t>
  </si>
  <si>
    <t>Investimentos</t>
  </si>
  <si>
    <t>Imobilizado</t>
  </si>
  <si>
    <t>Intangível</t>
  </si>
  <si>
    <t>Total do ativo</t>
  </si>
  <si>
    <t>Passivo e patrimônio líquido</t>
  </si>
  <si>
    <t>Fornecedores</t>
  </si>
  <si>
    <t>Fornecedores - partes relacionadas</t>
  </si>
  <si>
    <t>Folha de pagamento</t>
  </si>
  <si>
    <t>Impostos e contribuições sociais</t>
  </si>
  <si>
    <t>Dividendos a pagar</t>
  </si>
  <si>
    <t>Encargos setoriais</t>
  </si>
  <si>
    <t>Obrigações estimadas</t>
  </si>
  <si>
    <t>Uso do bem público – CESAP</t>
  </si>
  <si>
    <t>Outros passivos circulantes</t>
  </si>
  <si>
    <t>Provisão para litígios</t>
  </si>
  <si>
    <t>Total do passivo</t>
  </si>
  <si>
    <t>Patrimônio líquido</t>
  </si>
  <si>
    <t>Capital social</t>
  </si>
  <si>
    <t>Reserva legal</t>
  </si>
  <si>
    <t>Reserva de lucros</t>
  </si>
  <si>
    <t>Dividendos adicionais</t>
  </si>
  <si>
    <t>Total do passivo e do patrimônio líquido</t>
  </si>
  <si>
    <t>Demonstração das mutações do patrimônio líquido</t>
  </si>
  <si>
    <t>Exercícios findos em 31 de dezembro de 2024 e 2023</t>
  </si>
  <si>
    <t>Capital</t>
  </si>
  <si>
    <t>Reserva</t>
  </si>
  <si>
    <t>Lucros retidos</t>
  </si>
  <si>
    <t>Lucros acumulados</t>
  </si>
  <si>
    <t>Total</t>
  </si>
  <si>
    <t>social</t>
  </si>
  <si>
    <t>legal</t>
  </si>
  <si>
    <t>Saldos em 31 de dezembro de 2022</t>
  </si>
  <si>
    <t>-</t>
  </si>
  <si>
    <t>Dividendos relativos a resultados acumulados</t>
  </si>
  <si>
    <t>Lucro líquido do exercício</t>
  </si>
  <si>
    <t>Destinação do lucro líquido do exercício:</t>
  </si>
  <si>
    <t>Reserva legal (5%)</t>
  </si>
  <si>
    <t>Dividendo mínimo obrigatório (25%)</t>
  </si>
  <si>
    <t>Dividendos adicionais (25%)</t>
  </si>
  <si>
    <t>Transferência para reserva de lucros</t>
  </si>
  <si>
    <t>Outros</t>
  </si>
  <si>
    <t>Saldos em 31 de dezembro de 2023</t>
  </si>
  <si>
    <t>Dividendo mínimo obrigatório residual de 2021 e 2022 (nota 13d)</t>
  </si>
  <si>
    <t>Juros sobre capital próprio</t>
  </si>
  <si>
    <t>Saldos em 31 de dezembro de 2024</t>
  </si>
  <si>
    <t>Demonstração do resultado</t>
  </si>
  <si>
    <t>Receita operacional líquida</t>
  </si>
  <si>
    <t>Custos operacionais</t>
  </si>
  <si>
    <t>Energia elétrica comprada</t>
  </si>
  <si>
    <t>Lucro bruto</t>
  </si>
  <si>
    <t>(Despesas) receitas operacionais</t>
  </si>
  <si>
    <t>Despesas gerais e administrativas</t>
  </si>
  <si>
    <t>Outras (despesas) receitas, liquidas</t>
  </si>
  <si>
    <t>Resultado de equivalência patrimonial</t>
  </si>
  <si>
    <t>Resultado antes das receitas (despesas)</t>
  </si>
  <si>
    <t>financeiras líquidas e impostos</t>
  </si>
  <si>
    <t>Receitas financeiras</t>
  </si>
  <si>
    <t>Despesas financeiras</t>
  </si>
  <si>
    <t>Resultado financeiro líquido</t>
  </si>
  <si>
    <t>Resultado antes dos impostos</t>
  </si>
  <si>
    <t>Contribuição social corrente</t>
  </si>
  <si>
    <t>Imposto de renda corrente</t>
  </si>
  <si>
    <t>Impostos diferidos</t>
  </si>
  <si>
    <t>Demonstração do resultado abrangente</t>
  </si>
  <si>
    <t xml:space="preserve">Lucro líquido do exercício </t>
  </si>
  <si>
    <t>Resultado abrangente total</t>
  </si>
  <si>
    <t>Demonstração dos fluxos de caixa</t>
  </si>
  <si>
    <t>Fluxos de caixa das atividades operacionais</t>
  </si>
  <si>
    <t>Ajustes para conciliar o resultado às disponibilidades geradas</t>
  </si>
  <si>
    <t>Uso do bem público - CESAP (Nota 11)</t>
  </si>
  <si>
    <t>Resultado com equivalência patrimonial (Nota 8)</t>
  </si>
  <si>
    <t>Valor residual de ativo imobilizado baixado</t>
  </si>
  <si>
    <t>Amortização intangível - SEFAC (Nota 8)</t>
  </si>
  <si>
    <t>Amortização intangível - ETAU (Nota 8)</t>
  </si>
  <si>
    <t>Depreciação e a amortização (Nota 9 e Nota 10)</t>
  </si>
  <si>
    <t>Variações patrimoniais</t>
  </si>
  <si>
    <t>Aumento no contas a receber</t>
  </si>
  <si>
    <t>Redução (aumento) nos demais ativos circulantes e não circulantes</t>
  </si>
  <si>
    <t>(Redução) aumento no imposto de renda e contribuição social</t>
  </si>
  <si>
    <t>(Redução) aumento nos demais passivos circulantes e não circulantes</t>
  </si>
  <si>
    <t>Imposto de renda e contribuições sociais pagos</t>
  </si>
  <si>
    <t>Total das disponibilidades líquidas geradas pelas atividades operacionais</t>
  </si>
  <si>
    <t>Fluxos de caixa das atividades de investimentos</t>
  </si>
  <si>
    <t>Adições em imobilizado/intangível (Nota 9 e Nota 10)</t>
  </si>
  <si>
    <t>Dividendos recebidos (Nota 8)</t>
  </si>
  <si>
    <t>Caixa líquido gerado pelas (utilizado nas) atividades de investimento</t>
  </si>
  <si>
    <t>Fluxos de caixa das atividades de financiamentos</t>
  </si>
  <si>
    <t>Juros sobre capital próprio liquido (Nota 13)</t>
  </si>
  <si>
    <t xml:space="preserve">Dividendos pagos </t>
  </si>
  <si>
    <t>Caixa líquido usado nas atividades de financiamentos</t>
  </si>
  <si>
    <t>Caixa liquido gerado pelas atividades operacionais, de investimentos e de financiamentos</t>
  </si>
  <si>
    <t>A variação líquida de caixa é assim demonstrada</t>
  </si>
  <si>
    <t>Disponibilidades</t>
  </si>
  <si>
    <t>No fim do exercício</t>
  </si>
  <si>
    <t>No início do exercício</t>
  </si>
  <si>
    <t>Aumento de caixa e equivalente de caixa</t>
  </si>
  <si>
    <t>Demonstração do valor adicionado</t>
  </si>
  <si>
    <t>Receitas</t>
  </si>
  <si>
    <t xml:space="preserve">   Venda de energia e serviços</t>
  </si>
  <si>
    <t xml:space="preserve">   Outros resultados</t>
  </si>
  <si>
    <t>(-) Insumos adquiridos de terceiros</t>
  </si>
  <si>
    <t xml:space="preserve">     Insumos consumidos - custos energia comprada (Nota 16)</t>
  </si>
  <si>
    <t xml:space="preserve">     Material e serviços de terceiros </t>
  </si>
  <si>
    <t>Valor adicionado bruto</t>
  </si>
  <si>
    <t>(=) Valor adicionado líquido</t>
  </si>
  <si>
    <t>(+) Valor adicionado transferido</t>
  </si>
  <si>
    <t xml:space="preserve">       Receitas e despesas financeiras, liquidas (nota 19)</t>
  </si>
  <si>
    <t xml:space="preserve">       Resultado da equivalência patrimonial (Nota 8)</t>
  </si>
  <si>
    <t>Valor adicionado total a distribuir</t>
  </si>
  <si>
    <t>Distribuição do valor adicionado</t>
  </si>
  <si>
    <t>Pessoal</t>
  </si>
  <si>
    <t xml:space="preserve">  Remunerações</t>
  </si>
  <si>
    <t xml:space="preserve">  Encargos sociais (exceto INSS)</t>
  </si>
  <si>
    <t xml:space="preserve">  Entidade de previdência privada</t>
  </si>
  <si>
    <t xml:space="preserve">  Auxílio-alimentação</t>
  </si>
  <si>
    <t xml:space="preserve">  Provisões de férias e 13º</t>
  </si>
  <si>
    <t xml:space="preserve">  Convênio assistencial e outros benefícios</t>
  </si>
  <si>
    <t xml:space="preserve">  Participação nos resultados</t>
  </si>
  <si>
    <t xml:space="preserve">  Despesas Rescisórias</t>
  </si>
  <si>
    <t xml:space="preserve">                   -</t>
  </si>
  <si>
    <t xml:space="preserve">  (Custos Imobilizados)</t>
  </si>
  <si>
    <t xml:space="preserve">  Outros</t>
  </si>
  <si>
    <t>Governo</t>
  </si>
  <si>
    <t xml:space="preserve">   INSS (sobre folha de pagamento)</t>
  </si>
  <si>
    <t xml:space="preserve">   IRPJ/CSLL</t>
  </si>
  <si>
    <t xml:space="preserve">   PIS/COFINS e outros</t>
  </si>
  <si>
    <t xml:space="preserve">   Outros</t>
  </si>
  <si>
    <t>Acionistas</t>
  </si>
  <si>
    <t xml:space="preserve">   Dividendos e JSCP</t>
  </si>
  <si>
    <t xml:space="preserve">   Resultados retidos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</si>
</sst>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##0_);_(* \(#,##0\);_(* &quot;-&quot;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sz val="11"/>
      <color rgb="FFFF0000"/>
      <name val="Arial"/>
      <family val="2"/>
    </font>
    <font>
      <b/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vertical="center"/>
    </xf>
    <xf numFmtId="0" fontId="1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wrapText="1"/>
    </xf>
    <xf numFmtId="3" fontId="1" fillId="0" borderId="0" xfId="0" applyNumberFormat="1" applyFont="1" applyAlignment="1">
      <alignment horizontal="right" vertical="center" wrapText="1"/>
    </xf>
    <xf numFmtId="0" fontId="1" fillId="0" borderId="0" xfId="0" applyFont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 wrapText="1"/>
    </xf>
    <xf numFmtId="164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164" fontId="1" fillId="0" borderId="4" xfId="0" applyNumberFormat="1" applyFont="1" applyBorder="1" applyAlignment="1">
      <alignment horizontal="right" vertical="center"/>
    </xf>
    <xf numFmtId="164" fontId="5" fillId="0" borderId="0" xfId="0" applyNumberFormat="1" applyFont="1" applyBorder="1" applyAlignment="1">
      <alignment horizontal="right" vertical="center"/>
    </xf>
    <xf numFmtId="3" fontId="5" fillId="0" borderId="5" xfId="0" applyNumberFormat="1" applyFont="1" applyBorder="1" applyAlignment="1">
      <alignment horizontal="right" vertical="center"/>
    </xf>
    <xf numFmtId="164" fontId="5" fillId="0" borderId="5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0" fontId="8" fillId="0" borderId="0" xfId="0" applyFont="1" applyAlignment="1">
      <alignment vertical="center"/>
    </xf>
    <xf numFmtId="3" fontId="5" fillId="0" borderId="6" xfId="0" applyNumberFormat="1" applyFont="1" applyBorder="1" applyAlignment="1">
      <alignment horizontal="right" vertical="center" wrapText="1"/>
    </xf>
    <xf numFmtId="3" fontId="0" fillId="0" borderId="0" xfId="0" applyNumberFormat="1"/>
    <xf numFmtId="0" fontId="9" fillId="0" borderId="0" xfId="0" applyFont="1"/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right" vertical="center" wrapText="1"/>
    </xf>
    <xf numFmtId="3" fontId="8" fillId="0" borderId="2" xfId="0" applyNumberFormat="1" applyFont="1" applyBorder="1" applyAlignment="1">
      <alignment horizontal="right" vertical="center" wrapText="1"/>
    </xf>
    <xf numFmtId="0" fontId="1" fillId="0" borderId="0" xfId="0" applyFont="1"/>
    <xf numFmtId="0" fontId="6" fillId="0" borderId="0" xfId="0" applyFont="1" applyAlignment="1">
      <alignment horizontal="left" vertical="center" indent="1"/>
    </xf>
    <xf numFmtId="3" fontId="5" fillId="0" borderId="7" xfId="0" applyNumberFormat="1" applyFont="1" applyBorder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164" fontId="5" fillId="0" borderId="6" xfId="0" applyNumberFormat="1" applyFont="1" applyBorder="1" applyAlignment="1">
      <alignment horizontal="right" vertical="center"/>
    </xf>
    <xf numFmtId="3" fontId="10" fillId="0" borderId="2" xfId="0" applyNumberFormat="1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457200</xdr:colOff>
      <xdr:row>7</xdr:row>
      <xdr:rowOff>112395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361950</xdr:colOff>
      <xdr:row>7</xdr:row>
      <xdr:rowOff>179070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57150</xdr:colOff>
      <xdr:row>7</xdr:row>
      <xdr:rowOff>179070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962025</xdr:colOff>
      <xdr:row>7</xdr:row>
      <xdr:rowOff>112395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1085850</xdr:colOff>
      <xdr:row>7</xdr:row>
      <xdr:rowOff>112395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200025</xdr:colOff>
      <xdr:row>7</xdr:row>
      <xdr:rowOff>179070</xdr:rowOff>
    </xdr:to>
    <xdr:pic>
      <xdr:nvPicPr>
        <xdr:cNvPr id="2" name="Imagem 1" descr="Energetica Cabeçalho_Prancheta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48550" cy="144589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J45"/>
  <sheetViews>
    <sheetView showGridLines="0" tabSelected="1" zoomScaleNormal="100" workbookViewId="0">
      <selection activeCell="I41" sqref="I41"/>
    </sheetView>
  </sheetViews>
  <sheetFormatPr defaultRowHeight="15" x14ac:dyDescent="0.25"/>
  <cols>
    <col min="1" max="1" width="49.140625" customWidth="1"/>
    <col min="2" max="2" width="12" customWidth="1"/>
    <col min="3" max="4" width="17.28515625" customWidth="1"/>
    <col min="7" max="7" width="42.140625" customWidth="1"/>
    <col min="8" max="8" width="12" customWidth="1"/>
    <col min="9" max="10" width="17.28515625" customWidth="1"/>
  </cols>
  <sheetData>
    <row r="10" spans="1:10" x14ac:dyDescent="0.25">
      <c r="A10" s="7" t="s">
        <v>0</v>
      </c>
      <c r="B10" s="8"/>
      <c r="C10" s="8"/>
      <c r="D10" s="8"/>
    </row>
    <row r="11" spans="1:10" x14ac:dyDescent="0.25">
      <c r="A11" s="7" t="s">
        <v>1</v>
      </c>
      <c r="B11" s="8"/>
      <c r="C11" s="8"/>
      <c r="D11" s="8"/>
    </row>
    <row r="12" spans="1:10" x14ac:dyDescent="0.25">
      <c r="A12" s="7" t="s">
        <v>2</v>
      </c>
      <c r="B12" s="8"/>
      <c r="C12" s="8"/>
      <c r="D12" s="8"/>
    </row>
    <row r="13" spans="1:10" x14ac:dyDescent="0.25">
      <c r="A13" s="1"/>
      <c r="B13" s="8"/>
      <c r="C13" s="8"/>
      <c r="D13" s="8"/>
    </row>
    <row r="14" spans="1:10" ht="15.75" thickBot="1" x14ac:dyDescent="0.3">
      <c r="A14" s="1" t="s">
        <v>3</v>
      </c>
      <c r="B14" s="9" t="s">
        <v>4</v>
      </c>
      <c r="C14" s="10">
        <v>2024</v>
      </c>
      <c r="D14" s="10">
        <v>2023</v>
      </c>
      <c r="G14" s="1" t="s">
        <v>3</v>
      </c>
      <c r="H14" s="9" t="s">
        <v>4</v>
      </c>
      <c r="I14" s="10">
        <v>2024</v>
      </c>
      <c r="J14" s="10">
        <v>2023</v>
      </c>
    </row>
    <row r="15" spans="1:10" x14ac:dyDescent="0.25">
      <c r="A15" s="1" t="s">
        <v>5</v>
      </c>
      <c r="B15" s="8"/>
      <c r="C15" s="11"/>
      <c r="D15" s="11"/>
      <c r="G15" s="12" t="s">
        <v>21</v>
      </c>
      <c r="H15" s="8"/>
      <c r="I15" s="13"/>
      <c r="J15" s="13"/>
    </row>
    <row r="16" spans="1:10" x14ac:dyDescent="0.25">
      <c r="A16" s="12" t="s">
        <v>6</v>
      </c>
      <c r="B16" s="8"/>
      <c r="C16" s="13"/>
      <c r="D16" s="13"/>
      <c r="G16" s="12" t="s">
        <v>6</v>
      </c>
      <c r="H16" s="8"/>
      <c r="I16" s="13"/>
      <c r="J16" s="13"/>
    </row>
    <row r="17" spans="1:10" x14ac:dyDescent="0.25">
      <c r="A17" s="1" t="s">
        <v>7</v>
      </c>
      <c r="B17" s="14">
        <v>4</v>
      </c>
      <c r="C17" s="17">
        <v>367733</v>
      </c>
      <c r="D17" s="17">
        <v>348020</v>
      </c>
      <c r="G17" s="12" t="s">
        <v>22</v>
      </c>
      <c r="H17" s="14"/>
      <c r="I17" s="17">
        <v>1489</v>
      </c>
      <c r="J17" s="17">
        <v>4468</v>
      </c>
    </row>
    <row r="18" spans="1:10" x14ac:dyDescent="0.25">
      <c r="A18" s="1" t="s">
        <v>8</v>
      </c>
      <c r="B18" s="14">
        <v>5</v>
      </c>
      <c r="C18" s="17">
        <v>13562</v>
      </c>
      <c r="D18" s="17">
        <v>11834</v>
      </c>
      <c r="G18" s="1" t="s">
        <v>23</v>
      </c>
      <c r="H18" s="14">
        <v>7</v>
      </c>
      <c r="I18" s="18">
        <v>2</v>
      </c>
      <c r="J18" s="18">
        <v>2</v>
      </c>
    </row>
    <row r="19" spans="1:10" x14ac:dyDescent="0.25">
      <c r="A19" s="12" t="s">
        <v>9</v>
      </c>
      <c r="B19" s="15"/>
      <c r="C19" s="17">
        <v>1792</v>
      </c>
      <c r="D19" s="17">
        <v>1792</v>
      </c>
      <c r="G19" s="12" t="s">
        <v>24</v>
      </c>
      <c r="H19" s="15"/>
      <c r="I19" s="18">
        <v>245</v>
      </c>
      <c r="J19" s="18">
        <v>257</v>
      </c>
    </row>
    <row r="20" spans="1:10" x14ac:dyDescent="0.25">
      <c r="A20" s="12" t="s">
        <v>10</v>
      </c>
      <c r="B20" s="15"/>
      <c r="C20" s="17">
        <v>14664</v>
      </c>
      <c r="D20" s="17">
        <v>10553</v>
      </c>
      <c r="G20" s="12" t="s">
        <v>25</v>
      </c>
      <c r="H20" s="14">
        <v>12</v>
      </c>
      <c r="I20" s="17">
        <v>2203</v>
      </c>
      <c r="J20" s="17">
        <v>8245</v>
      </c>
    </row>
    <row r="21" spans="1:10" x14ac:dyDescent="0.25">
      <c r="A21" s="12" t="s">
        <v>11</v>
      </c>
      <c r="B21" s="8"/>
      <c r="C21" s="17">
        <v>2445</v>
      </c>
      <c r="D21" s="17">
        <v>2530</v>
      </c>
      <c r="G21" s="12" t="s">
        <v>26</v>
      </c>
      <c r="H21" s="15"/>
      <c r="I21" s="17">
        <v>1439</v>
      </c>
      <c r="J21" s="17">
        <v>7461</v>
      </c>
    </row>
    <row r="22" spans="1:10" x14ac:dyDescent="0.25">
      <c r="A22" s="12" t="s">
        <v>12</v>
      </c>
      <c r="B22" s="8"/>
      <c r="C22" s="18">
        <v>71</v>
      </c>
      <c r="D22" s="18">
        <v>88</v>
      </c>
      <c r="G22" s="12" t="s">
        <v>27</v>
      </c>
      <c r="H22" s="15"/>
      <c r="I22" s="17">
        <v>1820</v>
      </c>
      <c r="J22" s="17">
        <v>1641</v>
      </c>
    </row>
    <row r="23" spans="1:10" ht="15.75" thickBot="1" x14ac:dyDescent="0.3">
      <c r="A23" s="1" t="s">
        <v>13</v>
      </c>
      <c r="B23" s="14">
        <v>6</v>
      </c>
      <c r="C23" s="19">
        <v>1775</v>
      </c>
      <c r="D23" s="19">
        <v>9135</v>
      </c>
      <c r="G23" s="12" t="s">
        <v>28</v>
      </c>
      <c r="H23" s="15"/>
      <c r="I23" s="17">
        <v>1330</v>
      </c>
      <c r="J23" s="17">
        <v>1249</v>
      </c>
    </row>
    <row r="24" spans="1:10" ht="15.75" thickBot="1" x14ac:dyDescent="0.3">
      <c r="A24" s="1" t="s">
        <v>3</v>
      </c>
      <c r="B24" s="8"/>
      <c r="C24" s="16">
        <f>SUM(C17:C23)</f>
        <v>402042</v>
      </c>
      <c r="D24" s="16">
        <f>SUM(D17:D23)</f>
        <v>383952</v>
      </c>
      <c r="G24" s="1" t="s">
        <v>29</v>
      </c>
      <c r="H24" s="14">
        <v>11</v>
      </c>
      <c r="I24" s="17">
        <v>19466</v>
      </c>
      <c r="J24" s="17">
        <v>18392</v>
      </c>
    </row>
    <row r="25" spans="1:10" ht="15.75" thickBot="1" x14ac:dyDescent="0.3">
      <c r="A25" s="12" t="s">
        <v>3</v>
      </c>
      <c r="B25" s="15"/>
      <c r="C25" s="13"/>
      <c r="D25" s="13"/>
      <c r="G25" s="12" t="s">
        <v>30</v>
      </c>
      <c r="H25" s="8"/>
      <c r="I25" s="24">
        <v>64</v>
      </c>
      <c r="J25" s="24">
        <v>61</v>
      </c>
    </row>
    <row r="26" spans="1:10" ht="15.75" thickBot="1" x14ac:dyDescent="0.3">
      <c r="A26" s="12" t="s">
        <v>14</v>
      </c>
      <c r="B26" s="8"/>
      <c r="C26" s="13"/>
      <c r="D26" s="13"/>
      <c r="G26" s="12" t="s">
        <v>3</v>
      </c>
      <c r="H26" s="8"/>
      <c r="I26" s="16">
        <f>SUM(I17:I25)</f>
        <v>28058</v>
      </c>
      <c r="J26" s="16">
        <f>SUM(J17:J25)</f>
        <v>41776</v>
      </c>
    </row>
    <row r="27" spans="1:10" x14ac:dyDescent="0.25">
      <c r="A27" s="1" t="s">
        <v>15</v>
      </c>
      <c r="B27" s="14"/>
      <c r="C27" s="18">
        <v>25</v>
      </c>
      <c r="D27" s="18">
        <v>13</v>
      </c>
      <c r="G27" s="12"/>
      <c r="H27" s="15"/>
      <c r="I27" s="13"/>
      <c r="J27" s="13"/>
    </row>
    <row r="28" spans="1:10" x14ac:dyDescent="0.25">
      <c r="A28" s="1" t="s">
        <v>16</v>
      </c>
      <c r="B28" s="14">
        <v>20</v>
      </c>
      <c r="C28" s="17">
        <v>6765</v>
      </c>
      <c r="D28" s="17">
        <v>7258</v>
      </c>
      <c r="G28" s="12" t="s">
        <v>14</v>
      </c>
      <c r="H28" s="15"/>
      <c r="I28" s="13"/>
      <c r="J28" s="13"/>
    </row>
    <row r="29" spans="1:10" x14ac:dyDescent="0.25">
      <c r="A29" s="1" t="s">
        <v>17</v>
      </c>
      <c r="B29" s="14">
        <v>8</v>
      </c>
      <c r="C29" s="17">
        <v>67404</v>
      </c>
      <c r="D29" s="17">
        <v>79831</v>
      </c>
      <c r="G29" s="12" t="s">
        <v>29</v>
      </c>
      <c r="H29" s="14">
        <v>11</v>
      </c>
      <c r="I29" s="17">
        <v>226698</v>
      </c>
      <c r="J29" s="17">
        <v>224351</v>
      </c>
    </row>
    <row r="30" spans="1:10" x14ac:dyDescent="0.25">
      <c r="A30" s="1" t="s">
        <v>18</v>
      </c>
      <c r="B30" s="14">
        <v>9</v>
      </c>
      <c r="C30" s="17">
        <v>106890</v>
      </c>
      <c r="D30" s="17">
        <v>98799</v>
      </c>
      <c r="G30" s="12" t="s">
        <v>31</v>
      </c>
      <c r="H30" s="14">
        <v>21</v>
      </c>
      <c r="I30" s="17">
        <v>1081</v>
      </c>
      <c r="J30" s="17">
        <v>1113</v>
      </c>
    </row>
    <row r="31" spans="1:10" ht="15.75" thickBot="1" x14ac:dyDescent="0.3">
      <c r="A31" s="1" t="s">
        <v>19</v>
      </c>
      <c r="B31" s="14">
        <v>10</v>
      </c>
      <c r="C31" s="19">
        <v>69700</v>
      </c>
      <c r="D31" s="19">
        <v>75065</v>
      </c>
      <c r="G31" s="12" t="s">
        <v>22</v>
      </c>
      <c r="H31" s="14"/>
      <c r="I31" s="24">
        <v>43</v>
      </c>
      <c r="J31" s="24">
        <v>23</v>
      </c>
    </row>
    <row r="32" spans="1:10" ht="15.75" thickBot="1" x14ac:dyDescent="0.3">
      <c r="A32" s="1" t="s">
        <v>3</v>
      </c>
      <c r="B32" s="8"/>
      <c r="C32" s="16">
        <f>SUM(C27:C31)</f>
        <v>250784</v>
      </c>
      <c r="D32" s="16">
        <f>SUM(D27:D31)</f>
        <v>260966</v>
      </c>
      <c r="G32" s="1" t="s">
        <v>3</v>
      </c>
      <c r="H32" s="8"/>
      <c r="I32" s="16">
        <f>SUM(I29:I31)</f>
        <v>227822</v>
      </c>
      <c r="J32" s="16">
        <f>SUM(J29:J31)</f>
        <v>225487</v>
      </c>
    </row>
    <row r="33" spans="1:10" ht="15.75" thickBot="1" x14ac:dyDescent="0.3">
      <c r="A33" s="2" t="s">
        <v>3</v>
      </c>
      <c r="B33" s="3"/>
      <c r="C33" s="4"/>
      <c r="D33" s="4"/>
      <c r="G33" s="1" t="s">
        <v>3</v>
      </c>
      <c r="H33" s="8"/>
      <c r="I33" s="21"/>
      <c r="J33" s="21"/>
    </row>
    <row r="34" spans="1:10" ht="15.75" thickBot="1" x14ac:dyDescent="0.3">
      <c r="A34" s="2" t="s">
        <v>3</v>
      </c>
      <c r="B34" s="5"/>
      <c r="C34" s="4"/>
      <c r="D34" s="4"/>
      <c r="G34" s="1" t="s">
        <v>32</v>
      </c>
      <c r="H34" s="15"/>
      <c r="I34" s="16">
        <f>+I32+I26</f>
        <v>255880</v>
      </c>
      <c r="J34" s="16">
        <f>+J32+J26</f>
        <v>267263</v>
      </c>
    </row>
    <row r="35" spans="1:10" x14ac:dyDescent="0.25">
      <c r="A35" s="2" t="s">
        <v>3</v>
      </c>
      <c r="B35" s="5"/>
      <c r="C35" s="4"/>
      <c r="D35" s="4"/>
      <c r="G35" s="12"/>
      <c r="H35" s="15"/>
      <c r="I35" s="13"/>
      <c r="J35" s="13"/>
    </row>
    <row r="36" spans="1:10" x14ac:dyDescent="0.25">
      <c r="A36" s="2" t="s">
        <v>3</v>
      </c>
      <c r="B36" s="5"/>
      <c r="C36" s="4"/>
      <c r="D36" s="4"/>
      <c r="G36" s="12" t="s">
        <v>33</v>
      </c>
      <c r="H36" s="15"/>
      <c r="I36" s="13"/>
      <c r="J36" s="13"/>
    </row>
    <row r="37" spans="1:10" x14ac:dyDescent="0.25">
      <c r="A37" s="2" t="s">
        <v>3</v>
      </c>
      <c r="B37" s="5"/>
      <c r="C37" s="4"/>
      <c r="D37" s="4"/>
      <c r="G37" s="1" t="s">
        <v>34</v>
      </c>
      <c r="H37" s="14">
        <v>13</v>
      </c>
      <c r="I37" s="17">
        <v>254431</v>
      </c>
      <c r="J37" s="17">
        <v>254431</v>
      </c>
    </row>
    <row r="38" spans="1:10" x14ac:dyDescent="0.25">
      <c r="A38" s="2" t="s">
        <v>3</v>
      </c>
      <c r="B38" s="5"/>
      <c r="C38" s="4"/>
      <c r="D38" s="4"/>
      <c r="G38" s="12" t="s">
        <v>35</v>
      </c>
      <c r="H38" s="15"/>
      <c r="I38" s="17">
        <v>27922</v>
      </c>
      <c r="J38" s="17">
        <v>24745</v>
      </c>
    </row>
    <row r="39" spans="1:10" x14ac:dyDescent="0.25">
      <c r="A39" s="2" t="s">
        <v>3</v>
      </c>
      <c r="B39" s="5"/>
      <c r="C39" s="4"/>
      <c r="D39" s="4"/>
      <c r="G39" s="12" t="s">
        <v>36</v>
      </c>
      <c r="H39" s="8"/>
      <c r="I39" s="17">
        <v>99503</v>
      </c>
      <c r="J39" s="17">
        <v>77277</v>
      </c>
    </row>
    <row r="40" spans="1:10" ht="15.75" thickBot="1" x14ac:dyDescent="0.3">
      <c r="A40" s="2" t="s">
        <v>3</v>
      </c>
      <c r="B40" s="5"/>
      <c r="C40" s="4"/>
      <c r="D40" s="4"/>
      <c r="G40" s="1" t="s">
        <v>37</v>
      </c>
      <c r="H40" s="22"/>
      <c r="I40" s="19">
        <v>15090</v>
      </c>
      <c r="J40" s="19">
        <v>21202</v>
      </c>
    </row>
    <row r="41" spans="1:10" ht="15.75" thickBot="1" x14ac:dyDescent="0.3">
      <c r="A41" s="2" t="s">
        <v>3</v>
      </c>
      <c r="B41" s="5"/>
      <c r="C41" s="4"/>
      <c r="D41" s="4"/>
      <c r="G41" s="12" t="s">
        <v>3</v>
      </c>
      <c r="H41" s="8"/>
      <c r="I41" s="16">
        <f>SUM(I37:I40)</f>
        <v>396946</v>
      </c>
      <c r="J41" s="16">
        <f>SUM(J37:J40)</f>
        <v>377655</v>
      </c>
    </row>
    <row r="42" spans="1:10" x14ac:dyDescent="0.25">
      <c r="A42" s="2" t="s">
        <v>3</v>
      </c>
      <c r="B42" s="5"/>
      <c r="C42" s="4"/>
      <c r="D42" s="4"/>
      <c r="G42" s="1" t="s">
        <v>3</v>
      </c>
      <c r="H42" s="8"/>
      <c r="I42" s="13"/>
      <c r="J42" s="13"/>
    </row>
    <row r="43" spans="1:10" ht="15.75" thickBot="1" x14ac:dyDescent="0.3">
      <c r="A43" s="2" t="s">
        <v>3</v>
      </c>
      <c r="B43" s="3"/>
      <c r="C43" s="6"/>
      <c r="D43" s="6"/>
      <c r="G43" s="1" t="s">
        <v>3</v>
      </c>
      <c r="H43" s="14"/>
      <c r="I43" s="21"/>
      <c r="J43" s="21"/>
    </row>
    <row r="44" spans="1:10" ht="15.75" thickBot="1" x14ac:dyDescent="0.3">
      <c r="A44" s="25" t="s">
        <v>20</v>
      </c>
      <c r="B44" s="3"/>
      <c r="C44" s="23">
        <f>+C32+C24</f>
        <v>652826</v>
      </c>
      <c r="D44" s="23">
        <f>+D32+D24</f>
        <v>644918</v>
      </c>
      <c r="G44" s="25" t="s">
        <v>38</v>
      </c>
      <c r="H44" s="8"/>
      <c r="I44" s="23">
        <f>+I41+I34</f>
        <v>652826</v>
      </c>
      <c r="J44" s="23">
        <f>+J41+J34</f>
        <v>644918</v>
      </c>
    </row>
    <row r="45" spans="1:10" ht="15.75" thickTop="1" x14ac:dyDescent="0.25">
      <c r="G45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E39"/>
  <sheetViews>
    <sheetView showGridLines="0" zoomScaleNormal="100" workbookViewId="0">
      <selection activeCell="D39" sqref="D39"/>
    </sheetView>
  </sheetViews>
  <sheetFormatPr defaultRowHeight="14.25" x14ac:dyDescent="0.2"/>
  <cols>
    <col min="1" max="1" width="4.5703125" style="8" customWidth="1"/>
    <col min="2" max="2" width="46" style="8" customWidth="1"/>
    <col min="3" max="3" width="12" style="8" customWidth="1"/>
    <col min="4" max="5" width="17.28515625" style="8" customWidth="1"/>
    <col min="6" max="16384" width="9.140625" style="8"/>
  </cols>
  <sheetData>
    <row r="10" spans="1:5" s="27" customFormat="1" ht="15" x14ac:dyDescent="0.25">
      <c r="A10" s="26" t="s">
        <v>62</v>
      </c>
    </row>
    <row r="11" spans="1:5" s="27" customFormat="1" ht="15" x14ac:dyDescent="0.25">
      <c r="A11" s="7" t="s">
        <v>40</v>
      </c>
    </row>
    <row r="12" spans="1:5" s="27" customFormat="1" ht="15" x14ac:dyDescent="0.25">
      <c r="A12" s="7" t="s">
        <v>2</v>
      </c>
    </row>
    <row r="13" spans="1:5" x14ac:dyDescent="0.2">
      <c r="A13" s="20"/>
    </row>
    <row r="14" spans="1:5" x14ac:dyDescent="0.2">
      <c r="A14" s="20"/>
    </row>
    <row r="15" spans="1:5" ht="15.75" thickBot="1" x14ac:dyDescent="0.25">
      <c r="B15" s="1" t="s">
        <v>3</v>
      </c>
      <c r="C15" s="9" t="s">
        <v>4</v>
      </c>
      <c r="D15" s="10">
        <v>2024</v>
      </c>
      <c r="E15" s="10">
        <v>2023</v>
      </c>
    </row>
    <row r="16" spans="1:5" ht="15" x14ac:dyDescent="0.2">
      <c r="B16" s="1" t="s">
        <v>3</v>
      </c>
      <c r="D16" s="13"/>
      <c r="E16" s="13"/>
    </row>
    <row r="17" spans="1:5" x14ac:dyDescent="0.2">
      <c r="A17" s="44" t="s">
        <v>63</v>
      </c>
      <c r="B17" s="44"/>
      <c r="C17" s="14">
        <v>14</v>
      </c>
      <c r="D17" s="39">
        <v>101411</v>
      </c>
      <c r="E17" s="39">
        <v>100434</v>
      </c>
    </row>
    <row r="18" spans="1:5" x14ac:dyDescent="0.2">
      <c r="A18" s="44" t="s">
        <v>64</v>
      </c>
      <c r="B18" s="44"/>
      <c r="C18" s="14">
        <v>15</v>
      </c>
      <c r="D18" s="45">
        <v>-18067</v>
      </c>
      <c r="E18" s="45">
        <v>-16348</v>
      </c>
    </row>
    <row r="19" spans="1:5" ht="15" thickBot="1" x14ac:dyDescent="0.25">
      <c r="A19" s="44" t="s">
        <v>65</v>
      </c>
      <c r="B19" s="44"/>
      <c r="C19" s="14">
        <v>16</v>
      </c>
      <c r="D19" s="46">
        <v>-15920</v>
      </c>
      <c r="E19" s="46">
        <v>-7592</v>
      </c>
    </row>
    <row r="20" spans="1:5" ht="15" x14ac:dyDescent="0.2">
      <c r="A20" s="47" t="s">
        <v>66</v>
      </c>
      <c r="B20" s="47"/>
      <c r="D20" s="37">
        <f>SUM(D17:D19)</f>
        <v>67424</v>
      </c>
      <c r="E20" s="37">
        <f>SUM(E17:E19)</f>
        <v>76494</v>
      </c>
    </row>
    <row r="21" spans="1:5" ht="15" x14ac:dyDescent="0.2">
      <c r="B21" s="1" t="s">
        <v>3</v>
      </c>
      <c r="D21" s="13"/>
      <c r="E21" s="13"/>
    </row>
    <row r="22" spans="1:5" ht="15" x14ac:dyDescent="0.2">
      <c r="A22" s="30" t="s">
        <v>67</v>
      </c>
      <c r="B22" s="30"/>
      <c r="D22" s="13"/>
      <c r="E22" s="13"/>
    </row>
    <row r="23" spans="1:5" x14ac:dyDescent="0.2">
      <c r="B23" s="1" t="s">
        <v>68</v>
      </c>
      <c r="C23" s="14">
        <v>17</v>
      </c>
      <c r="D23" s="45">
        <v>-9167</v>
      </c>
      <c r="E23" s="45">
        <v>-9866</v>
      </c>
    </row>
    <row r="24" spans="1:5" x14ac:dyDescent="0.2">
      <c r="B24" s="1" t="s">
        <v>69</v>
      </c>
      <c r="C24" s="14">
        <v>18</v>
      </c>
      <c r="D24" s="39">
        <v>871</v>
      </c>
      <c r="E24" s="39">
        <v>1622</v>
      </c>
    </row>
    <row r="25" spans="1:5" x14ac:dyDescent="0.2">
      <c r="B25" s="12" t="s">
        <v>70</v>
      </c>
      <c r="C25" s="14">
        <v>8</v>
      </c>
      <c r="D25" s="39">
        <v>7467</v>
      </c>
      <c r="E25" s="39">
        <v>15096</v>
      </c>
    </row>
    <row r="26" spans="1:5" ht="15" x14ac:dyDescent="0.2">
      <c r="B26" s="1" t="s">
        <v>3</v>
      </c>
      <c r="D26" s="13"/>
      <c r="E26" s="13"/>
    </row>
    <row r="27" spans="1:5" ht="15.75" thickBot="1" x14ac:dyDescent="0.25">
      <c r="A27" s="47" t="s">
        <v>71</v>
      </c>
      <c r="B27" s="47"/>
      <c r="D27" s="21"/>
      <c r="E27" s="21"/>
    </row>
    <row r="28" spans="1:5" ht="15" x14ac:dyDescent="0.2">
      <c r="A28" s="47" t="s">
        <v>72</v>
      </c>
      <c r="B28" s="47"/>
      <c r="D28" s="37">
        <f>SUM(D20:D25)</f>
        <v>66595</v>
      </c>
      <c r="E28" s="37">
        <f>SUM(E20:E25)</f>
        <v>83346</v>
      </c>
    </row>
    <row r="29" spans="1:5" ht="15" x14ac:dyDescent="0.2">
      <c r="B29" s="1" t="s">
        <v>3</v>
      </c>
      <c r="D29" s="13"/>
      <c r="E29" s="13"/>
    </row>
    <row r="30" spans="1:5" x14ac:dyDescent="0.2">
      <c r="B30" s="1" t="s">
        <v>73</v>
      </c>
      <c r="C30" s="14">
        <v>19</v>
      </c>
      <c r="D30" s="17">
        <v>36512</v>
      </c>
      <c r="E30" s="17">
        <v>45070</v>
      </c>
    </row>
    <row r="31" spans="1:5" ht="15" thickBot="1" x14ac:dyDescent="0.25">
      <c r="B31" s="1" t="s">
        <v>74</v>
      </c>
      <c r="C31" s="14">
        <v>19</v>
      </c>
      <c r="D31" s="46">
        <v>-21971</v>
      </c>
      <c r="E31" s="46">
        <v>-9421</v>
      </c>
    </row>
    <row r="32" spans="1:5" ht="15.75" thickBot="1" x14ac:dyDescent="0.25">
      <c r="A32" s="47" t="s">
        <v>75</v>
      </c>
      <c r="B32" s="47"/>
      <c r="D32" s="37">
        <f>SUM(D30:D31)</f>
        <v>14541</v>
      </c>
      <c r="E32" s="37">
        <f>SUM(E30:E31)</f>
        <v>35649</v>
      </c>
    </row>
    <row r="33" spans="1:5" ht="15.75" thickBot="1" x14ac:dyDescent="0.25">
      <c r="A33" s="47" t="s">
        <v>76</v>
      </c>
      <c r="B33" s="47"/>
      <c r="D33" s="48">
        <f>+D32+D28</f>
        <v>81136</v>
      </c>
      <c r="E33" s="48">
        <f>+E32+E28</f>
        <v>118995</v>
      </c>
    </row>
    <row r="34" spans="1:5" ht="15" x14ac:dyDescent="0.2">
      <c r="B34" s="1" t="s">
        <v>3</v>
      </c>
      <c r="D34" s="13"/>
      <c r="E34" s="13"/>
    </row>
    <row r="35" spans="1:5" x14ac:dyDescent="0.2">
      <c r="A35" s="44" t="s">
        <v>77</v>
      </c>
      <c r="B35" s="44"/>
      <c r="C35" s="14">
        <v>20</v>
      </c>
      <c r="D35" s="45">
        <v>-4549</v>
      </c>
      <c r="E35" s="45">
        <v>-7862</v>
      </c>
    </row>
    <row r="36" spans="1:5" x14ac:dyDescent="0.2">
      <c r="A36" s="44" t="s">
        <v>78</v>
      </c>
      <c r="B36" s="44"/>
      <c r="C36" s="14">
        <v>20</v>
      </c>
      <c r="D36" s="45">
        <v>-12558</v>
      </c>
      <c r="E36" s="45">
        <v>-21697</v>
      </c>
    </row>
    <row r="37" spans="1:5" x14ac:dyDescent="0.2">
      <c r="A37" s="30" t="s">
        <v>79</v>
      </c>
      <c r="B37" s="30"/>
      <c r="C37" s="14">
        <v>20</v>
      </c>
      <c r="D37" s="45">
        <v>-493</v>
      </c>
      <c r="E37" s="45">
        <v>-165</v>
      </c>
    </row>
    <row r="38" spans="1:5" ht="15.75" thickBot="1" x14ac:dyDescent="0.25">
      <c r="A38" s="1"/>
      <c r="B38" s="1"/>
      <c r="C38" s="14"/>
      <c r="D38" s="21"/>
      <c r="E38" s="21"/>
    </row>
    <row r="39" spans="1:5" ht="15.75" thickBot="1" x14ac:dyDescent="0.25">
      <c r="A39" s="47" t="s">
        <v>51</v>
      </c>
      <c r="B39" s="47"/>
      <c r="D39" s="16">
        <f>SUM(D33:D37)</f>
        <v>63536</v>
      </c>
      <c r="E39" s="16">
        <f>SUM(E33:E37)</f>
        <v>89271</v>
      </c>
    </row>
  </sheetData>
  <mergeCells count="13">
    <mergeCell ref="A39:B39"/>
    <mergeCell ref="A28:B28"/>
    <mergeCell ref="A32:B32"/>
    <mergeCell ref="A33:B33"/>
    <mergeCell ref="A35:B35"/>
    <mergeCell ref="A36:B36"/>
    <mergeCell ref="A37:B37"/>
    <mergeCell ref="A17:B17"/>
    <mergeCell ref="A18:B18"/>
    <mergeCell ref="A19:B19"/>
    <mergeCell ref="A20:B20"/>
    <mergeCell ref="A22:B22"/>
    <mergeCell ref="A27:B27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E20"/>
  <sheetViews>
    <sheetView workbookViewId="0">
      <selection activeCell="G27" sqref="G27"/>
    </sheetView>
  </sheetViews>
  <sheetFormatPr defaultRowHeight="14.25" x14ac:dyDescent="0.2"/>
  <cols>
    <col min="1" max="1" width="30.5703125" style="8" customWidth="1"/>
    <col min="2" max="3" width="17.28515625" style="8" customWidth="1"/>
    <col min="4" max="16384" width="9.140625" style="8"/>
  </cols>
  <sheetData>
    <row r="10" spans="1:5" ht="15" x14ac:dyDescent="0.25">
      <c r="A10" s="26" t="s">
        <v>80</v>
      </c>
      <c r="B10" s="27"/>
      <c r="C10" s="27"/>
      <c r="D10" s="27"/>
      <c r="E10" s="27"/>
    </row>
    <row r="11" spans="1:5" ht="15" x14ac:dyDescent="0.25">
      <c r="A11" s="7" t="s">
        <v>40</v>
      </c>
      <c r="B11" s="27"/>
      <c r="C11" s="27"/>
      <c r="D11" s="27"/>
      <c r="E11" s="27"/>
    </row>
    <row r="12" spans="1:5" ht="15" x14ac:dyDescent="0.25">
      <c r="A12" s="7" t="s">
        <v>2</v>
      </c>
      <c r="B12" s="27"/>
      <c r="C12" s="27"/>
      <c r="D12" s="27"/>
      <c r="E12" s="27"/>
    </row>
    <row r="13" spans="1:5" x14ac:dyDescent="0.2">
      <c r="A13" s="20"/>
    </row>
    <row r="14" spans="1:5" x14ac:dyDescent="0.2">
      <c r="A14" s="20"/>
    </row>
    <row r="15" spans="1:5" ht="15.75" thickBot="1" x14ac:dyDescent="0.25">
      <c r="A15" s="12" t="s">
        <v>3</v>
      </c>
      <c r="B15" s="11">
        <v>2024</v>
      </c>
      <c r="C15" s="10">
        <v>2023</v>
      </c>
    </row>
    <row r="16" spans="1:5" ht="15" x14ac:dyDescent="0.2">
      <c r="A16" s="12"/>
      <c r="B16" s="51"/>
      <c r="C16" s="52"/>
    </row>
    <row r="17" spans="1:3" x14ac:dyDescent="0.2">
      <c r="A17" s="12" t="s">
        <v>81</v>
      </c>
      <c r="B17" s="17">
        <v>63536</v>
      </c>
      <c r="C17" s="17">
        <v>89271</v>
      </c>
    </row>
    <row r="18" spans="1:3" ht="15.75" thickBot="1" x14ac:dyDescent="0.25">
      <c r="A18" s="12"/>
      <c r="B18" s="53"/>
      <c r="C18" s="53"/>
    </row>
    <row r="19" spans="1:3" ht="15.75" thickBot="1" x14ac:dyDescent="0.25">
      <c r="A19" s="12" t="s">
        <v>82</v>
      </c>
      <c r="B19" s="54">
        <f>B17</f>
        <v>63536</v>
      </c>
      <c r="C19" s="54">
        <f>C17</f>
        <v>89271</v>
      </c>
    </row>
    <row r="20" spans="1:3" ht="15" thickTop="1" x14ac:dyDescent="0.2">
      <c r="A20" s="20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G41"/>
  <sheetViews>
    <sheetView showGridLines="0" workbookViewId="0">
      <selection activeCell="B40" sqref="B40"/>
    </sheetView>
  </sheetViews>
  <sheetFormatPr defaultRowHeight="15" x14ac:dyDescent="0.25"/>
  <cols>
    <col min="1" max="1" width="62.7109375" customWidth="1"/>
    <col min="2" max="7" width="17.28515625" customWidth="1"/>
  </cols>
  <sheetData>
    <row r="10" spans="1:7" x14ac:dyDescent="0.25">
      <c r="A10" s="26" t="s">
        <v>39</v>
      </c>
      <c r="B10" s="27"/>
      <c r="C10" s="27"/>
      <c r="D10" s="27"/>
      <c r="E10" s="27"/>
      <c r="F10" s="27"/>
      <c r="G10" s="8"/>
    </row>
    <row r="11" spans="1:7" x14ac:dyDescent="0.25">
      <c r="A11" s="26" t="s">
        <v>40</v>
      </c>
      <c r="B11" s="27"/>
      <c r="C11" s="27"/>
      <c r="D11" s="27"/>
      <c r="E11" s="27"/>
      <c r="F11" s="27"/>
      <c r="G11" s="8"/>
    </row>
    <row r="12" spans="1:7" x14ac:dyDescent="0.25">
      <c r="A12" s="7" t="s">
        <v>2</v>
      </c>
      <c r="B12" s="27"/>
      <c r="C12" s="27"/>
      <c r="D12" s="27"/>
      <c r="E12" s="27"/>
      <c r="F12" s="27"/>
      <c r="G12" s="8"/>
    </row>
    <row r="13" spans="1:7" x14ac:dyDescent="0.25">
      <c r="A13" s="20"/>
      <c r="B13" s="8"/>
      <c r="C13" s="8"/>
      <c r="D13" s="8"/>
      <c r="E13" s="8"/>
      <c r="F13" s="8"/>
      <c r="G13" s="8"/>
    </row>
    <row r="14" spans="1:7" ht="15.75" thickBot="1" x14ac:dyDescent="0.3">
      <c r="A14" s="12" t="s">
        <v>3</v>
      </c>
      <c r="B14" s="28"/>
      <c r="C14" s="29" t="s">
        <v>36</v>
      </c>
      <c r="D14" s="29"/>
      <c r="E14" s="11"/>
      <c r="F14" s="28"/>
      <c r="G14" s="28"/>
    </row>
    <row r="15" spans="1:7" ht="18" customHeight="1" x14ac:dyDescent="0.25">
      <c r="A15" s="30" t="s">
        <v>3</v>
      </c>
      <c r="B15" s="28" t="s">
        <v>41</v>
      </c>
      <c r="C15" s="28" t="s">
        <v>42</v>
      </c>
      <c r="D15" s="31" t="s">
        <v>43</v>
      </c>
      <c r="E15" s="32" t="s">
        <v>37</v>
      </c>
      <c r="F15" s="32" t="s">
        <v>44</v>
      </c>
      <c r="G15" s="33" t="s">
        <v>45</v>
      </c>
    </row>
    <row r="16" spans="1:7" ht="15.75" thickBot="1" x14ac:dyDescent="0.3">
      <c r="A16" s="30"/>
      <c r="B16" s="9" t="s">
        <v>46</v>
      </c>
      <c r="C16" s="9" t="s">
        <v>47</v>
      </c>
      <c r="D16" s="29"/>
      <c r="E16" s="34"/>
      <c r="F16" s="34"/>
      <c r="G16" s="29"/>
    </row>
    <row r="17" spans="1:7" x14ac:dyDescent="0.25">
      <c r="A17" s="12" t="s">
        <v>3</v>
      </c>
      <c r="B17" s="35"/>
      <c r="C17" s="35"/>
      <c r="D17" s="35"/>
      <c r="E17" s="18"/>
      <c r="F17" s="35"/>
      <c r="G17" s="35"/>
    </row>
    <row r="18" spans="1:7" x14ac:dyDescent="0.25">
      <c r="A18" s="25" t="s">
        <v>48</v>
      </c>
      <c r="B18" s="36">
        <v>254431</v>
      </c>
      <c r="C18" s="36">
        <v>20282</v>
      </c>
      <c r="D18" s="36">
        <v>54278</v>
      </c>
      <c r="E18" s="37">
        <v>15327</v>
      </c>
      <c r="F18" s="22" t="s">
        <v>49</v>
      </c>
      <c r="G18" s="36">
        <v>344318</v>
      </c>
    </row>
    <row r="19" spans="1:7" x14ac:dyDescent="0.25">
      <c r="A19" s="12"/>
      <c r="B19" s="22"/>
      <c r="C19" s="22"/>
      <c r="D19" s="22"/>
      <c r="E19" s="13"/>
      <c r="F19" s="22"/>
      <c r="G19" s="22"/>
    </row>
    <row r="20" spans="1:7" x14ac:dyDescent="0.25">
      <c r="A20" s="12" t="s">
        <v>50</v>
      </c>
      <c r="B20" s="38" t="s">
        <v>49</v>
      </c>
      <c r="C20" s="38" t="s">
        <v>49</v>
      </c>
      <c r="D20" s="38">
        <v>-19394</v>
      </c>
      <c r="E20" s="38">
        <v>-15327</v>
      </c>
      <c r="F20" s="38"/>
      <c r="G20" s="38">
        <v>-34721</v>
      </c>
    </row>
    <row r="21" spans="1:7" x14ac:dyDescent="0.25">
      <c r="A21" s="12" t="s">
        <v>51</v>
      </c>
      <c r="B21" s="38" t="s">
        <v>49</v>
      </c>
      <c r="C21" s="38" t="s">
        <v>49</v>
      </c>
      <c r="D21" s="38" t="s">
        <v>49</v>
      </c>
      <c r="E21" s="38" t="s">
        <v>49</v>
      </c>
      <c r="F21" s="38">
        <v>89271</v>
      </c>
      <c r="G21" s="38">
        <v>89271</v>
      </c>
    </row>
    <row r="22" spans="1:7" x14ac:dyDescent="0.25">
      <c r="A22" s="12" t="s">
        <v>52</v>
      </c>
      <c r="B22" s="38"/>
      <c r="C22" s="38"/>
      <c r="D22" s="38"/>
      <c r="E22" s="38"/>
      <c r="F22" s="38"/>
      <c r="G22" s="38"/>
    </row>
    <row r="23" spans="1:7" x14ac:dyDescent="0.25">
      <c r="A23" s="12" t="s">
        <v>53</v>
      </c>
      <c r="B23" s="38" t="s">
        <v>49</v>
      </c>
      <c r="C23" s="39">
        <v>4463</v>
      </c>
      <c r="D23" s="39" t="s">
        <v>49</v>
      </c>
      <c r="E23" s="39" t="s">
        <v>49</v>
      </c>
      <c r="F23" s="38">
        <v>-4463</v>
      </c>
      <c r="G23" s="38" t="s">
        <v>49</v>
      </c>
    </row>
    <row r="24" spans="1:7" x14ac:dyDescent="0.25">
      <c r="A24" s="12" t="s">
        <v>54</v>
      </c>
      <c r="B24" s="38" t="s">
        <v>49</v>
      </c>
      <c r="C24" s="39" t="s">
        <v>49</v>
      </c>
      <c r="D24" s="39" t="s">
        <v>49</v>
      </c>
      <c r="E24" s="39" t="s">
        <v>49</v>
      </c>
      <c r="F24" s="38">
        <v>-21202</v>
      </c>
      <c r="G24" s="38">
        <v>-21202</v>
      </c>
    </row>
    <row r="25" spans="1:7" x14ac:dyDescent="0.25">
      <c r="A25" s="12" t="s">
        <v>55</v>
      </c>
      <c r="B25" s="38" t="s">
        <v>49</v>
      </c>
      <c r="C25" s="39" t="s">
        <v>49</v>
      </c>
      <c r="D25" s="39" t="s">
        <v>49</v>
      </c>
      <c r="E25" s="39">
        <v>21202</v>
      </c>
      <c r="F25" s="38">
        <v>-21202</v>
      </c>
      <c r="G25" s="38" t="s">
        <v>49</v>
      </c>
    </row>
    <row r="26" spans="1:7" x14ac:dyDescent="0.25">
      <c r="A26" s="12" t="s">
        <v>56</v>
      </c>
      <c r="B26" s="38" t="s">
        <v>49</v>
      </c>
      <c r="C26" s="38" t="s">
        <v>49</v>
      </c>
      <c r="D26" s="38">
        <v>42404</v>
      </c>
      <c r="E26" s="38" t="s">
        <v>49</v>
      </c>
      <c r="F26" s="38">
        <v>-42404</v>
      </c>
      <c r="G26" s="38" t="s">
        <v>49</v>
      </c>
    </row>
    <row r="27" spans="1:7" x14ac:dyDescent="0.25">
      <c r="A27" s="12" t="s">
        <v>57</v>
      </c>
      <c r="B27" s="40" t="s">
        <v>49</v>
      </c>
      <c r="C27" s="40" t="s">
        <v>49</v>
      </c>
      <c r="D27" s="40">
        <v>-11</v>
      </c>
      <c r="E27" s="40" t="s">
        <v>49</v>
      </c>
      <c r="F27" s="40" t="s">
        <v>49</v>
      </c>
      <c r="G27" s="40">
        <v>-11</v>
      </c>
    </row>
    <row r="28" spans="1:7" x14ac:dyDescent="0.25">
      <c r="A28" s="25" t="s">
        <v>58</v>
      </c>
      <c r="B28" s="36">
        <f>SUM(B18:B27)</f>
        <v>254431</v>
      </c>
      <c r="C28" s="36">
        <f t="shared" ref="C28:G28" si="0">SUM(C18:C27)</f>
        <v>24745</v>
      </c>
      <c r="D28" s="36">
        <f t="shared" si="0"/>
        <v>77277</v>
      </c>
      <c r="E28" s="36">
        <f t="shared" si="0"/>
        <v>21202</v>
      </c>
      <c r="F28" s="41">
        <f t="shared" si="0"/>
        <v>0</v>
      </c>
      <c r="G28" s="36">
        <f t="shared" si="0"/>
        <v>377655</v>
      </c>
    </row>
    <row r="29" spans="1:7" x14ac:dyDescent="0.25">
      <c r="A29" s="12"/>
      <c r="B29" s="22"/>
      <c r="C29" s="22"/>
      <c r="D29" s="22"/>
      <c r="E29" s="13"/>
      <c r="F29" s="22"/>
      <c r="G29" s="22"/>
    </row>
    <row r="30" spans="1:7" x14ac:dyDescent="0.25">
      <c r="A30" s="12" t="s">
        <v>50</v>
      </c>
      <c r="B30" s="38" t="s">
        <v>49</v>
      </c>
      <c r="C30" s="38" t="s">
        <v>49</v>
      </c>
      <c r="D30" s="38" t="s">
        <v>49</v>
      </c>
      <c r="E30" s="38">
        <v>-21202</v>
      </c>
      <c r="F30" s="38" t="s">
        <v>49</v>
      </c>
      <c r="G30" s="38">
        <v>-21202</v>
      </c>
    </row>
    <row r="31" spans="1:7" x14ac:dyDescent="0.25">
      <c r="A31" s="12" t="s">
        <v>59</v>
      </c>
      <c r="B31" s="38" t="s">
        <v>49</v>
      </c>
      <c r="C31" s="38" t="s">
        <v>49</v>
      </c>
      <c r="D31" s="38">
        <v>-1439</v>
      </c>
      <c r="E31" s="38" t="s">
        <v>49</v>
      </c>
      <c r="F31" s="38" t="s">
        <v>49</v>
      </c>
      <c r="G31" s="38">
        <v>-1439</v>
      </c>
    </row>
    <row r="32" spans="1:7" x14ac:dyDescent="0.25">
      <c r="A32" s="12" t="s">
        <v>60</v>
      </c>
      <c r="B32" s="38" t="s">
        <v>49</v>
      </c>
      <c r="C32" s="38" t="s">
        <v>49</v>
      </c>
      <c r="D32" s="38">
        <v>-6659</v>
      </c>
      <c r="E32" s="38" t="s">
        <v>49</v>
      </c>
      <c r="F32" s="38" t="s">
        <v>49</v>
      </c>
      <c r="G32" s="38">
        <v>-6659</v>
      </c>
    </row>
    <row r="33" spans="1:7" x14ac:dyDescent="0.25">
      <c r="A33" s="12" t="s">
        <v>51</v>
      </c>
      <c r="B33" s="38" t="s">
        <v>49</v>
      </c>
      <c r="C33" s="38" t="s">
        <v>49</v>
      </c>
      <c r="D33" s="38" t="s">
        <v>49</v>
      </c>
      <c r="E33" s="38" t="s">
        <v>49</v>
      </c>
      <c r="F33" s="39">
        <v>63536</v>
      </c>
      <c r="G33" s="38">
        <v>63536</v>
      </c>
    </row>
    <row r="34" spans="1:7" x14ac:dyDescent="0.25">
      <c r="A34" s="12" t="s">
        <v>52</v>
      </c>
      <c r="B34" s="38"/>
      <c r="C34" s="38"/>
      <c r="D34" s="38"/>
      <c r="E34" s="38"/>
      <c r="F34" s="38"/>
      <c r="G34" s="38"/>
    </row>
    <row r="35" spans="1:7" x14ac:dyDescent="0.25">
      <c r="A35" s="12" t="s">
        <v>53</v>
      </c>
      <c r="B35" s="38" t="s">
        <v>49</v>
      </c>
      <c r="C35" s="39">
        <v>3177</v>
      </c>
      <c r="D35" s="38" t="s">
        <v>49</v>
      </c>
      <c r="E35" s="38" t="s">
        <v>49</v>
      </c>
      <c r="F35" s="38">
        <v>-3177</v>
      </c>
      <c r="G35" s="38" t="s">
        <v>49</v>
      </c>
    </row>
    <row r="36" spans="1:7" x14ac:dyDescent="0.25">
      <c r="A36" s="12" t="s">
        <v>54</v>
      </c>
      <c r="B36" s="38" t="s">
        <v>49</v>
      </c>
      <c r="C36" s="38" t="s">
        <v>49</v>
      </c>
      <c r="D36" s="38" t="s">
        <v>49</v>
      </c>
      <c r="E36" s="38" t="s">
        <v>49</v>
      </c>
      <c r="F36" s="38">
        <v>-15090</v>
      </c>
      <c r="G36" s="38">
        <v>-15090</v>
      </c>
    </row>
    <row r="37" spans="1:7" x14ac:dyDescent="0.25">
      <c r="A37" s="12" t="s">
        <v>55</v>
      </c>
      <c r="B37" s="38" t="s">
        <v>49</v>
      </c>
      <c r="C37" s="38" t="s">
        <v>49</v>
      </c>
      <c r="D37" s="38" t="s">
        <v>49</v>
      </c>
      <c r="E37" s="39">
        <v>15090</v>
      </c>
      <c r="F37" s="38">
        <v>-15090</v>
      </c>
      <c r="G37" s="38" t="s">
        <v>49</v>
      </c>
    </row>
    <row r="38" spans="1:7" x14ac:dyDescent="0.25">
      <c r="A38" s="12" t="s">
        <v>56</v>
      </c>
      <c r="B38" s="38" t="s">
        <v>49</v>
      </c>
      <c r="C38" s="38" t="s">
        <v>49</v>
      </c>
      <c r="D38" s="39">
        <v>30179</v>
      </c>
      <c r="E38" s="38" t="s">
        <v>49</v>
      </c>
      <c r="F38" s="38">
        <v>-30179</v>
      </c>
      <c r="G38" s="38" t="s">
        <v>49</v>
      </c>
    </row>
    <row r="39" spans="1:7" x14ac:dyDescent="0.25">
      <c r="A39" s="12" t="s">
        <v>57</v>
      </c>
      <c r="B39" s="38" t="s">
        <v>49</v>
      </c>
      <c r="C39" s="38" t="s">
        <v>49</v>
      </c>
      <c r="D39" s="39">
        <v>145</v>
      </c>
      <c r="E39" s="38" t="s">
        <v>49</v>
      </c>
      <c r="F39" s="38" t="s">
        <v>49</v>
      </c>
      <c r="G39" s="38">
        <v>145</v>
      </c>
    </row>
    <row r="40" spans="1:7" ht="15.75" thickBot="1" x14ac:dyDescent="0.3">
      <c r="A40" s="25" t="s">
        <v>61</v>
      </c>
      <c r="B40" s="42">
        <f>SUM(B28:B39)</f>
        <v>254431</v>
      </c>
      <c r="C40" s="42">
        <f t="shared" ref="C40:G40" si="1">SUM(C28:C39)</f>
        <v>27922</v>
      </c>
      <c r="D40" s="42">
        <f t="shared" si="1"/>
        <v>99503</v>
      </c>
      <c r="E40" s="42">
        <f t="shared" si="1"/>
        <v>15090</v>
      </c>
      <c r="F40" s="43">
        <f t="shared" si="1"/>
        <v>0</v>
      </c>
      <c r="G40" s="42">
        <f t="shared" si="1"/>
        <v>396946</v>
      </c>
    </row>
    <row r="41" spans="1:7" ht="15.75" thickTop="1" x14ac:dyDescent="0.25"/>
  </sheetData>
  <mergeCells count="6">
    <mergeCell ref="C14:D14"/>
    <mergeCell ref="A15:A16"/>
    <mergeCell ref="D15:D16"/>
    <mergeCell ref="E15:E16"/>
    <mergeCell ref="F15:F16"/>
    <mergeCell ref="G15:G16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K61"/>
  <sheetViews>
    <sheetView showGridLines="0" workbookViewId="0">
      <selection activeCell="E51" sqref="E51"/>
    </sheetView>
  </sheetViews>
  <sheetFormatPr defaultRowHeight="15" x14ac:dyDescent="0.25"/>
  <cols>
    <col min="2" max="2" width="6" customWidth="1"/>
    <col min="4" max="4" width="71.140625" customWidth="1"/>
    <col min="5" max="6" width="17.28515625" customWidth="1"/>
  </cols>
  <sheetData>
    <row r="10" spans="1:6" s="50" customFormat="1" x14ac:dyDescent="0.25">
      <c r="A10" s="26" t="s">
        <v>83</v>
      </c>
      <c r="B10" s="27"/>
      <c r="C10" s="27"/>
      <c r="D10" s="27"/>
      <c r="E10" s="27"/>
      <c r="F10" s="27"/>
    </row>
    <row r="11" spans="1:6" s="50" customFormat="1" x14ac:dyDescent="0.25">
      <c r="A11" s="7" t="s">
        <v>40</v>
      </c>
      <c r="B11" s="27"/>
      <c r="C11" s="27"/>
      <c r="D11" s="27"/>
      <c r="E11" s="27"/>
      <c r="F11" s="27"/>
    </row>
    <row r="12" spans="1:6" s="50" customFormat="1" x14ac:dyDescent="0.25">
      <c r="A12" s="7" t="s">
        <v>2</v>
      </c>
      <c r="B12" s="27"/>
      <c r="C12" s="27"/>
      <c r="D12" s="27"/>
      <c r="E12" s="27"/>
      <c r="F12" s="27"/>
    </row>
    <row r="13" spans="1:6" x14ac:dyDescent="0.25">
      <c r="A13" s="20"/>
      <c r="B13" s="8"/>
      <c r="C13" s="8"/>
      <c r="D13" s="8"/>
      <c r="E13" s="8"/>
      <c r="F13" s="8"/>
    </row>
    <row r="14" spans="1:6" x14ac:dyDescent="0.25">
      <c r="A14" s="20"/>
      <c r="B14" s="8"/>
      <c r="C14" s="8"/>
      <c r="D14" s="8"/>
      <c r="E14" s="8"/>
      <c r="F14" s="8"/>
    </row>
    <row r="15" spans="1:6" ht="15.75" thickBot="1" x14ac:dyDescent="0.3">
      <c r="A15" s="8"/>
      <c r="B15" s="8"/>
      <c r="C15" s="8"/>
      <c r="D15" s="1" t="s">
        <v>3</v>
      </c>
      <c r="E15" s="10">
        <v>2024</v>
      </c>
      <c r="F15" s="10">
        <v>2023</v>
      </c>
    </row>
    <row r="16" spans="1:6" x14ac:dyDescent="0.25">
      <c r="A16" s="30" t="s">
        <v>84</v>
      </c>
      <c r="B16" s="30"/>
      <c r="C16" s="30"/>
      <c r="D16" s="30"/>
      <c r="E16" s="13"/>
      <c r="F16" s="13"/>
    </row>
    <row r="17" spans="1:6" x14ac:dyDescent="0.25">
      <c r="A17" s="8"/>
      <c r="B17" s="30" t="s">
        <v>51</v>
      </c>
      <c r="C17" s="30"/>
      <c r="D17" s="30"/>
      <c r="E17" s="17">
        <v>63536</v>
      </c>
      <c r="F17" s="17">
        <v>89271</v>
      </c>
    </row>
    <row r="18" spans="1:6" x14ac:dyDescent="0.25">
      <c r="A18" s="8"/>
      <c r="B18" s="30" t="s">
        <v>85</v>
      </c>
      <c r="C18" s="30"/>
      <c r="D18" s="30"/>
      <c r="E18" s="18"/>
      <c r="F18" s="18"/>
    </row>
    <row r="19" spans="1:6" x14ac:dyDescent="0.25">
      <c r="A19" s="8"/>
      <c r="B19" s="8"/>
      <c r="C19" s="30" t="s">
        <v>86</v>
      </c>
      <c r="D19" s="30"/>
      <c r="E19" s="17">
        <v>3421</v>
      </c>
      <c r="F19" s="38">
        <v>-14139</v>
      </c>
    </row>
    <row r="20" spans="1:6" x14ac:dyDescent="0.25">
      <c r="A20" s="8"/>
      <c r="B20" s="8"/>
      <c r="C20" s="30" t="s">
        <v>87</v>
      </c>
      <c r="D20" s="30"/>
      <c r="E20" s="38">
        <v>-7467</v>
      </c>
      <c r="F20" s="38">
        <v>-15096</v>
      </c>
    </row>
    <row r="21" spans="1:6" x14ac:dyDescent="0.25">
      <c r="A21" s="8"/>
      <c r="B21" s="8"/>
      <c r="C21" s="30" t="s">
        <v>88</v>
      </c>
      <c r="D21" s="30"/>
      <c r="E21" s="18">
        <v>507</v>
      </c>
      <c r="F21" s="18">
        <v>78</v>
      </c>
    </row>
    <row r="22" spans="1:6" x14ac:dyDescent="0.25">
      <c r="A22" s="1"/>
      <c r="B22" s="1"/>
      <c r="C22" s="30" t="s">
        <v>79</v>
      </c>
      <c r="D22" s="30"/>
      <c r="E22" s="18">
        <v>493</v>
      </c>
      <c r="F22" s="18">
        <v>165</v>
      </c>
    </row>
    <row r="23" spans="1:6" x14ac:dyDescent="0.25">
      <c r="A23" s="1"/>
      <c r="B23" s="1"/>
      <c r="C23" s="30" t="s">
        <v>89</v>
      </c>
      <c r="D23" s="30"/>
      <c r="E23" s="18">
        <v>420</v>
      </c>
      <c r="F23" s="18">
        <v>420</v>
      </c>
    </row>
    <row r="24" spans="1:6" x14ac:dyDescent="0.25">
      <c r="A24" s="1"/>
      <c r="B24" s="1"/>
      <c r="C24" s="30" t="s">
        <v>90</v>
      </c>
      <c r="D24" s="30"/>
      <c r="E24" s="18">
        <v>217</v>
      </c>
      <c r="F24" s="18">
        <v>217</v>
      </c>
    </row>
    <row r="25" spans="1:6" ht="15.75" thickBot="1" x14ac:dyDescent="0.3">
      <c r="A25" s="8"/>
      <c r="B25" s="8"/>
      <c r="C25" s="30" t="s">
        <v>91</v>
      </c>
      <c r="D25" s="30"/>
      <c r="E25" s="19">
        <v>9568</v>
      </c>
      <c r="F25" s="19">
        <v>9692</v>
      </c>
    </row>
    <row r="26" spans="1:6" ht="15.75" thickBot="1" x14ac:dyDescent="0.3">
      <c r="A26" s="8"/>
      <c r="B26" s="8"/>
      <c r="C26" s="8"/>
      <c r="D26" s="1" t="s">
        <v>3</v>
      </c>
      <c r="E26" s="16">
        <f>SUM(E17:E25)</f>
        <v>70695</v>
      </c>
      <c r="F26" s="16">
        <f>SUM(F17:F25)</f>
        <v>70608</v>
      </c>
    </row>
    <row r="27" spans="1:6" x14ac:dyDescent="0.25">
      <c r="A27" s="8"/>
      <c r="B27" s="30" t="s">
        <v>92</v>
      </c>
      <c r="C27" s="30"/>
      <c r="D27" s="30"/>
      <c r="E27" s="18"/>
      <c r="F27" s="18"/>
    </row>
    <row r="28" spans="1:6" x14ac:dyDescent="0.25">
      <c r="A28" s="8"/>
      <c r="B28" s="8"/>
      <c r="C28" s="30" t="s">
        <v>93</v>
      </c>
      <c r="D28" s="30"/>
      <c r="E28" s="38">
        <v>-1728</v>
      </c>
      <c r="F28" s="17">
        <v>3061</v>
      </c>
    </row>
    <row r="29" spans="1:6" x14ac:dyDescent="0.25">
      <c r="A29" s="8"/>
      <c r="B29" s="8"/>
      <c r="C29" s="30" t="s">
        <v>94</v>
      </c>
      <c r="D29" s="30"/>
      <c r="E29" s="17">
        <v>3337</v>
      </c>
      <c r="F29" s="38">
        <v>-1333</v>
      </c>
    </row>
    <row r="30" spans="1:6" x14ac:dyDescent="0.25">
      <c r="A30" s="8"/>
      <c r="B30" s="8"/>
      <c r="C30" s="30" t="s">
        <v>95</v>
      </c>
      <c r="D30" s="30"/>
      <c r="E30" s="17">
        <v>12558</v>
      </c>
      <c r="F30" s="17">
        <v>21697</v>
      </c>
    </row>
    <row r="31" spans="1:6" ht="15.75" thickBot="1" x14ac:dyDescent="0.3">
      <c r="A31" s="8"/>
      <c r="B31" s="8"/>
      <c r="C31" s="30" t="s">
        <v>96</v>
      </c>
      <c r="D31" s="30"/>
      <c r="E31" s="46">
        <v>-1663</v>
      </c>
      <c r="F31" s="46">
        <v>-8220</v>
      </c>
    </row>
    <row r="32" spans="1:6" x14ac:dyDescent="0.25">
      <c r="A32" s="8"/>
      <c r="B32" s="55"/>
      <c r="C32" s="55"/>
      <c r="D32" s="55"/>
      <c r="E32" s="37">
        <f>SUM(E28:E31)</f>
        <v>12504</v>
      </c>
      <c r="F32" s="37">
        <f>SUM(F28:F31)</f>
        <v>15205</v>
      </c>
    </row>
    <row r="33" spans="1:6" x14ac:dyDescent="0.25">
      <c r="A33" s="1"/>
      <c r="B33" s="30"/>
      <c r="C33" s="30"/>
      <c r="D33" s="30"/>
      <c r="E33" s="18"/>
      <c r="F33" s="18"/>
    </row>
    <row r="34" spans="1:6" x14ac:dyDescent="0.25">
      <c r="A34" s="1"/>
      <c r="B34" s="30" t="s">
        <v>97</v>
      </c>
      <c r="C34" s="30"/>
      <c r="D34" s="30"/>
      <c r="E34" s="38">
        <v>-19530</v>
      </c>
      <c r="F34" s="38">
        <v>-17397</v>
      </c>
    </row>
    <row r="35" spans="1:6" x14ac:dyDescent="0.25">
      <c r="A35" s="8"/>
      <c r="B35" s="8"/>
      <c r="C35" s="30" t="s">
        <v>3</v>
      </c>
      <c r="D35" s="30"/>
      <c r="E35" s="18"/>
      <c r="F35" s="18"/>
    </row>
    <row r="36" spans="1:6" ht="15.75" thickBot="1" x14ac:dyDescent="0.3">
      <c r="A36" s="8"/>
      <c r="B36" s="56" t="s">
        <v>98</v>
      </c>
      <c r="C36" s="56"/>
      <c r="D36" s="56"/>
      <c r="E36" s="16">
        <f>+E34+E32+E26</f>
        <v>63669</v>
      </c>
      <c r="F36" s="16">
        <f>+F34+F32+F26</f>
        <v>68416</v>
      </c>
    </row>
    <row r="37" spans="1:6" x14ac:dyDescent="0.25">
      <c r="A37" s="8"/>
      <c r="B37" s="8"/>
      <c r="C37" s="8"/>
      <c r="D37" s="1" t="s">
        <v>3</v>
      </c>
      <c r="E37" s="18"/>
      <c r="F37" s="18"/>
    </row>
    <row r="38" spans="1:6" x14ac:dyDescent="0.25">
      <c r="A38" s="30" t="s">
        <v>99</v>
      </c>
      <c r="B38" s="30"/>
      <c r="C38" s="30"/>
      <c r="D38" s="30"/>
      <c r="E38" s="18"/>
      <c r="F38" s="18"/>
    </row>
    <row r="39" spans="1:6" x14ac:dyDescent="0.25">
      <c r="A39" s="8"/>
      <c r="B39" s="30" t="s">
        <v>100</v>
      </c>
      <c r="C39" s="30"/>
      <c r="D39" s="30"/>
      <c r="E39" s="38">
        <v>-12801</v>
      </c>
      <c r="F39" s="38">
        <v>-3657</v>
      </c>
    </row>
    <row r="40" spans="1:6" x14ac:dyDescent="0.25">
      <c r="A40" s="8"/>
      <c r="B40" s="30" t="s">
        <v>101</v>
      </c>
      <c r="C40" s="30"/>
      <c r="D40" s="30"/>
      <c r="E40" s="17">
        <v>19257</v>
      </c>
      <c r="F40" s="17">
        <v>33697</v>
      </c>
    </row>
    <row r="41" spans="1:6" x14ac:dyDescent="0.25">
      <c r="A41" s="1"/>
      <c r="B41" s="30"/>
      <c r="C41" s="30"/>
      <c r="D41" s="30"/>
      <c r="E41" s="18"/>
      <c r="F41" s="18"/>
    </row>
    <row r="42" spans="1:6" ht="15.75" thickBot="1" x14ac:dyDescent="0.3">
      <c r="A42" s="8"/>
      <c r="B42" s="30" t="s">
        <v>102</v>
      </c>
      <c r="C42" s="30"/>
      <c r="D42" s="30"/>
      <c r="E42" s="16">
        <f>SUM(E39:E41)</f>
        <v>6456</v>
      </c>
      <c r="F42" s="16">
        <f>SUM(F39:F41)</f>
        <v>30040</v>
      </c>
    </row>
    <row r="43" spans="1:6" x14ac:dyDescent="0.25">
      <c r="A43" s="8"/>
      <c r="B43" s="8"/>
      <c r="C43" s="8"/>
      <c r="D43" s="1" t="s">
        <v>3</v>
      </c>
      <c r="E43" s="18"/>
      <c r="F43" s="18"/>
    </row>
    <row r="44" spans="1:6" x14ac:dyDescent="0.25">
      <c r="A44" s="30" t="s">
        <v>103</v>
      </c>
      <c r="B44" s="30"/>
      <c r="C44" s="30"/>
      <c r="D44" s="30"/>
      <c r="E44" s="18"/>
      <c r="F44" s="18"/>
    </row>
    <row r="45" spans="1:6" x14ac:dyDescent="0.25">
      <c r="A45" s="8"/>
      <c r="B45" s="30" t="s">
        <v>104</v>
      </c>
      <c r="C45" s="30"/>
      <c r="D45" s="30"/>
      <c r="E45" s="38">
        <v>-21749</v>
      </c>
      <c r="F45" s="38">
        <v>-13740</v>
      </c>
    </row>
    <row r="46" spans="1:6" x14ac:dyDescent="0.25">
      <c r="A46" s="8"/>
      <c r="B46" s="30" t="s">
        <v>105</v>
      </c>
      <c r="C46" s="30"/>
      <c r="D46" s="30"/>
      <c r="E46" s="38">
        <v>-28663</v>
      </c>
      <c r="F46" s="38">
        <v>-34721</v>
      </c>
    </row>
    <row r="47" spans="1:6" ht="15.75" thickBot="1" x14ac:dyDescent="0.3">
      <c r="A47" s="1"/>
      <c r="B47" s="30"/>
      <c r="C47" s="30"/>
      <c r="D47" s="30"/>
      <c r="E47" s="24"/>
      <c r="F47" s="24"/>
    </row>
    <row r="48" spans="1:6" ht="15.75" thickBot="1" x14ac:dyDescent="0.3">
      <c r="A48" s="8"/>
      <c r="B48" s="30" t="s">
        <v>106</v>
      </c>
      <c r="C48" s="30"/>
      <c r="D48" s="30"/>
      <c r="E48" s="59">
        <f>SUM(E45:E47)</f>
        <v>-50412</v>
      </c>
      <c r="F48" s="59">
        <f>SUM(F45:F47)</f>
        <v>-48461</v>
      </c>
    </row>
    <row r="49" spans="1:11" x14ac:dyDescent="0.25">
      <c r="A49" s="8"/>
      <c r="B49" s="8"/>
      <c r="C49" s="8"/>
      <c r="D49" s="1" t="s">
        <v>3</v>
      </c>
      <c r="E49" s="18"/>
      <c r="F49" s="18"/>
    </row>
    <row r="50" spans="1:11" ht="15.75" thickBot="1" x14ac:dyDescent="0.3">
      <c r="A50" s="1"/>
      <c r="B50" s="30" t="s">
        <v>3</v>
      </c>
      <c r="C50" s="30"/>
      <c r="D50" s="30"/>
      <c r="E50" s="18"/>
      <c r="F50" s="18"/>
      <c r="J50" s="38"/>
      <c r="K50" s="38"/>
    </row>
    <row r="51" spans="1:11" ht="15.75" thickBot="1" x14ac:dyDescent="0.3">
      <c r="A51" s="8"/>
      <c r="B51" s="30" t="s">
        <v>107</v>
      </c>
      <c r="C51" s="30"/>
      <c r="D51" s="30"/>
      <c r="E51" s="57">
        <f>+E48+E42+E36</f>
        <v>19713</v>
      </c>
      <c r="F51" s="57">
        <f>+F48+F42+F36</f>
        <v>49995</v>
      </c>
      <c r="J51" s="38"/>
      <c r="K51" s="38"/>
    </row>
    <row r="52" spans="1:11" ht="15.75" thickTop="1" x14ac:dyDescent="0.25">
      <c r="A52" s="8"/>
      <c r="B52" s="8"/>
      <c r="C52" s="8"/>
      <c r="D52" s="1" t="s">
        <v>3</v>
      </c>
      <c r="E52" s="18"/>
      <c r="F52" s="18"/>
    </row>
    <row r="53" spans="1:11" x14ac:dyDescent="0.25">
      <c r="A53" s="30" t="s">
        <v>108</v>
      </c>
      <c r="B53" s="30"/>
      <c r="C53" s="30"/>
      <c r="D53" s="30"/>
      <c r="E53" s="18"/>
      <c r="F53" s="18"/>
    </row>
    <row r="54" spans="1:11" x14ac:dyDescent="0.25">
      <c r="A54" s="8"/>
      <c r="B54" s="30" t="s">
        <v>109</v>
      </c>
      <c r="C54" s="30"/>
      <c r="D54" s="30"/>
      <c r="E54" s="18"/>
      <c r="F54" s="18"/>
    </row>
    <row r="55" spans="1:11" x14ac:dyDescent="0.25">
      <c r="A55" s="8"/>
      <c r="B55" s="8"/>
      <c r="C55" s="30" t="s">
        <v>110</v>
      </c>
      <c r="D55" s="30"/>
      <c r="E55" s="17">
        <v>367733</v>
      </c>
      <c r="F55" s="17">
        <v>348020</v>
      </c>
    </row>
    <row r="56" spans="1:11" x14ac:dyDescent="0.25">
      <c r="A56" s="8"/>
      <c r="B56" s="8"/>
      <c r="C56" s="30" t="s">
        <v>111</v>
      </c>
      <c r="D56" s="30"/>
      <c r="E56" s="17">
        <v>348020</v>
      </c>
      <c r="F56" s="17">
        <v>298025</v>
      </c>
    </row>
    <row r="57" spans="1:11" ht="15.75" thickBot="1" x14ac:dyDescent="0.3">
      <c r="A57" s="8"/>
      <c r="B57" s="8"/>
      <c r="C57" s="8"/>
      <c r="D57" s="1" t="s">
        <v>3</v>
      </c>
      <c r="E57" s="21"/>
      <c r="F57" s="21"/>
    </row>
    <row r="58" spans="1:11" ht="15.75" thickBot="1" x14ac:dyDescent="0.3">
      <c r="A58" s="30" t="s">
        <v>112</v>
      </c>
      <c r="B58" s="30"/>
      <c r="C58" s="30"/>
      <c r="D58" s="30"/>
      <c r="E58" s="60">
        <f>+E55-E56</f>
        <v>19713</v>
      </c>
      <c r="F58" s="60">
        <f>+F55-F56</f>
        <v>49995</v>
      </c>
    </row>
    <row r="59" spans="1:11" ht="15.75" thickTop="1" x14ac:dyDescent="0.25"/>
    <row r="61" spans="1:11" x14ac:dyDescent="0.25">
      <c r="E61" s="49"/>
    </row>
  </sheetData>
  <mergeCells count="37">
    <mergeCell ref="A58:D58"/>
    <mergeCell ref="B50:D50"/>
    <mergeCell ref="B51:D51"/>
    <mergeCell ref="A53:D53"/>
    <mergeCell ref="B54:D54"/>
    <mergeCell ref="C55:D55"/>
    <mergeCell ref="C56:D56"/>
    <mergeCell ref="B42:D42"/>
    <mergeCell ref="A44:D44"/>
    <mergeCell ref="B45:D45"/>
    <mergeCell ref="B46:D46"/>
    <mergeCell ref="B47:D47"/>
    <mergeCell ref="B48:D48"/>
    <mergeCell ref="C35:D35"/>
    <mergeCell ref="B36:D36"/>
    <mergeCell ref="A38:D38"/>
    <mergeCell ref="B39:D39"/>
    <mergeCell ref="B40:D40"/>
    <mergeCell ref="B41:D41"/>
    <mergeCell ref="C29:D29"/>
    <mergeCell ref="C30:D30"/>
    <mergeCell ref="C31:D31"/>
    <mergeCell ref="B32:D32"/>
    <mergeCell ref="B33:D33"/>
    <mergeCell ref="B34:D34"/>
    <mergeCell ref="C22:D22"/>
    <mergeCell ref="C23:D23"/>
    <mergeCell ref="C24:D24"/>
    <mergeCell ref="C25:D25"/>
    <mergeCell ref="B27:D27"/>
    <mergeCell ref="C28:D28"/>
    <mergeCell ref="A16:D16"/>
    <mergeCell ref="B17:D17"/>
    <mergeCell ref="B18:D18"/>
    <mergeCell ref="C19:D19"/>
    <mergeCell ref="C20:D20"/>
    <mergeCell ref="C21:D21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0:F61"/>
  <sheetViews>
    <sheetView showGridLines="0" workbookViewId="0">
      <selection activeCell="B60" sqref="B60"/>
    </sheetView>
  </sheetViews>
  <sheetFormatPr defaultRowHeight="14.25" x14ac:dyDescent="0.2"/>
  <cols>
    <col min="1" max="1" width="65" style="8" customWidth="1"/>
    <col min="2" max="3" width="17.28515625" style="8" customWidth="1"/>
    <col min="4" max="16384" width="9.140625" style="8"/>
  </cols>
  <sheetData>
    <row r="10" spans="1:3" ht="15" x14ac:dyDescent="0.2">
      <c r="A10" s="26" t="s">
        <v>113</v>
      </c>
    </row>
    <row r="11" spans="1:3" ht="15" x14ac:dyDescent="0.2">
      <c r="A11" s="7" t="s">
        <v>40</v>
      </c>
    </row>
    <row r="12" spans="1:3" ht="15" x14ac:dyDescent="0.2">
      <c r="A12" s="7" t="s">
        <v>2</v>
      </c>
    </row>
    <row r="13" spans="1:3" x14ac:dyDescent="0.2">
      <c r="A13" s="20"/>
    </row>
    <row r="14" spans="1:3" x14ac:dyDescent="0.2">
      <c r="A14" s="20"/>
    </row>
    <row r="15" spans="1:3" ht="15.75" thickBot="1" x14ac:dyDescent="0.25">
      <c r="A15" s="1" t="s">
        <v>3</v>
      </c>
      <c r="B15" s="10">
        <v>2024</v>
      </c>
      <c r="C15" s="10">
        <v>2023</v>
      </c>
    </row>
    <row r="16" spans="1:3" ht="15" x14ac:dyDescent="0.2">
      <c r="A16" s="12" t="s">
        <v>114</v>
      </c>
      <c r="B16" s="13"/>
      <c r="C16" s="13"/>
    </row>
    <row r="17" spans="1:3" x14ac:dyDescent="0.2">
      <c r="A17" s="12" t="s">
        <v>115</v>
      </c>
      <c r="B17" s="17">
        <v>114116</v>
      </c>
      <c r="C17" s="17">
        <v>113373</v>
      </c>
    </row>
    <row r="18" spans="1:3" ht="15" thickBot="1" x14ac:dyDescent="0.25">
      <c r="A18" s="12" t="s">
        <v>116</v>
      </c>
      <c r="B18" s="19">
        <v>3101</v>
      </c>
      <c r="C18" s="19">
        <v>5787</v>
      </c>
    </row>
    <row r="19" spans="1:3" ht="15" x14ac:dyDescent="0.2">
      <c r="A19" s="1" t="s">
        <v>3</v>
      </c>
      <c r="B19" s="37">
        <f>SUM(B17:B18)</f>
        <v>117217</v>
      </c>
      <c r="C19" s="37">
        <f>SUM(C17:C18)</f>
        <v>119160</v>
      </c>
    </row>
    <row r="20" spans="1:3" ht="15" x14ac:dyDescent="0.2">
      <c r="A20" s="12" t="s">
        <v>117</v>
      </c>
      <c r="B20" s="13"/>
      <c r="C20" s="13"/>
    </row>
    <row r="21" spans="1:3" x14ac:dyDescent="0.2">
      <c r="A21" s="12" t="s">
        <v>118</v>
      </c>
      <c r="B21" s="38">
        <v>-15920</v>
      </c>
      <c r="C21" s="38">
        <v>-7592</v>
      </c>
    </row>
    <row r="22" spans="1:3" ht="15" thickBot="1" x14ac:dyDescent="0.25">
      <c r="A22" s="12" t="s">
        <v>119</v>
      </c>
      <c r="B22" s="46">
        <v>-7826</v>
      </c>
      <c r="C22" s="46">
        <v>-8808</v>
      </c>
    </row>
    <row r="23" spans="1:3" ht="15" x14ac:dyDescent="0.2">
      <c r="A23" s="1" t="s">
        <v>3</v>
      </c>
      <c r="B23" s="41">
        <f>SUM(B21:B22)</f>
        <v>-23746</v>
      </c>
      <c r="C23" s="41">
        <f>SUM(C21:C22)</f>
        <v>-16400</v>
      </c>
    </row>
    <row r="24" spans="1:3" ht="15" x14ac:dyDescent="0.2">
      <c r="A24" s="1" t="s">
        <v>3</v>
      </c>
      <c r="B24" s="13"/>
      <c r="C24" s="13"/>
    </row>
    <row r="25" spans="1:3" x14ac:dyDescent="0.2">
      <c r="A25" s="12" t="s">
        <v>120</v>
      </c>
      <c r="B25" s="17">
        <v>93471</v>
      </c>
      <c r="C25" s="17">
        <v>102760</v>
      </c>
    </row>
    <row r="26" spans="1:3" ht="15.75" thickBot="1" x14ac:dyDescent="0.25">
      <c r="A26" s="1" t="s">
        <v>3</v>
      </c>
      <c r="B26" s="21"/>
      <c r="C26" s="21"/>
    </row>
    <row r="27" spans="1:3" ht="15" x14ac:dyDescent="0.2">
      <c r="A27" s="12" t="s">
        <v>121</v>
      </c>
      <c r="B27" s="37">
        <f>B25</f>
        <v>93471</v>
      </c>
      <c r="C27" s="37">
        <f>C25</f>
        <v>102760</v>
      </c>
    </row>
    <row r="28" spans="1:3" ht="15" x14ac:dyDescent="0.2">
      <c r="A28" s="1" t="s">
        <v>3</v>
      </c>
      <c r="B28" s="13"/>
      <c r="C28" s="13"/>
    </row>
    <row r="29" spans="1:3" ht="15" x14ac:dyDescent="0.2">
      <c r="A29" s="12" t="s">
        <v>122</v>
      </c>
      <c r="B29" s="13"/>
      <c r="C29" s="13"/>
    </row>
    <row r="30" spans="1:3" x14ac:dyDescent="0.2">
      <c r="A30" s="12" t="s">
        <v>123</v>
      </c>
      <c r="B30" s="17">
        <v>14541</v>
      </c>
      <c r="C30" s="17">
        <v>35649</v>
      </c>
    </row>
    <row r="31" spans="1:3" ht="15" thickBot="1" x14ac:dyDescent="0.25">
      <c r="A31" s="12" t="s">
        <v>124</v>
      </c>
      <c r="B31" s="19">
        <v>7467</v>
      </c>
      <c r="C31" s="19">
        <v>15096</v>
      </c>
    </row>
    <row r="32" spans="1:3" ht="15" x14ac:dyDescent="0.2">
      <c r="A32" s="1" t="s">
        <v>3</v>
      </c>
      <c r="B32" s="37">
        <f>SUM(B30:B31)</f>
        <v>22008</v>
      </c>
      <c r="C32" s="37">
        <f>SUM(C30:C31)</f>
        <v>50745</v>
      </c>
    </row>
    <row r="33" spans="1:3" ht="15.75" thickBot="1" x14ac:dyDescent="0.25">
      <c r="A33" s="1" t="s">
        <v>3</v>
      </c>
      <c r="B33" s="21"/>
      <c r="C33" s="21"/>
    </row>
    <row r="34" spans="1:3" ht="15.75" thickBot="1" x14ac:dyDescent="0.25">
      <c r="A34" s="12" t="s">
        <v>125</v>
      </c>
      <c r="B34" s="23">
        <f>+B32+B27</f>
        <v>115479</v>
      </c>
      <c r="C34" s="23">
        <f>+C32+C27</f>
        <v>153505</v>
      </c>
    </row>
    <row r="35" spans="1:3" ht="15.75" thickTop="1" x14ac:dyDescent="0.2">
      <c r="A35" s="1" t="s">
        <v>3</v>
      </c>
      <c r="B35" s="13"/>
      <c r="C35" s="13"/>
    </row>
    <row r="36" spans="1:3" ht="15" x14ac:dyDescent="0.2">
      <c r="A36" s="12" t="s">
        <v>126</v>
      </c>
      <c r="B36" s="13"/>
      <c r="C36" s="13"/>
    </row>
    <row r="37" spans="1:3" ht="15" x14ac:dyDescent="0.2">
      <c r="A37" s="12" t="s">
        <v>127</v>
      </c>
      <c r="B37" s="13"/>
      <c r="C37" s="13"/>
    </row>
    <row r="38" spans="1:3" x14ac:dyDescent="0.2">
      <c r="A38" s="12" t="s">
        <v>128</v>
      </c>
      <c r="B38" s="17">
        <v>5735</v>
      </c>
      <c r="C38" s="17">
        <v>5633</v>
      </c>
    </row>
    <row r="39" spans="1:3" x14ac:dyDescent="0.2">
      <c r="A39" s="12" t="s">
        <v>129</v>
      </c>
      <c r="B39" s="18">
        <v>646</v>
      </c>
      <c r="C39" s="18">
        <v>601</v>
      </c>
    </row>
    <row r="40" spans="1:3" x14ac:dyDescent="0.2">
      <c r="A40" s="12" t="s">
        <v>130</v>
      </c>
      <c r="B40" s="18">
        <v>549</v>
      </c>
      <c r="C40" s="18">
        <v>557</v>
      </c>
    </row>
    <row r="41" spans="1:3" x14ac:dyDescent="0.2">
      <c r="A41" s="12" t="s">
        <v>131</v>
      </c>
      <c r="B41" s="18">
        <v>685</v>
      </c>
      <c r="C41" s="18">
        <v>691</v>
      </c>
    </row>
    <row r="42" spans="1:3" x14ac:dyDescent="0.2">
      <c r="A42" s="12" t="s">
        <v>132</v>
      </c>
      <c r="B42" s="18">
        <v>906</v>
      </c>
      <c r="C42" s="18">
        <v>973</v>
      </c>
    </row>
    <row r="43" spans="1:3" x14ac:dyDescent="0.2">
      <c r="A43" s="12" t="s">
        <v>133</v>
      </c>
      <c r="B43" s="18">
        <v>727</v>
      </c>
      <c r="C43" s="18">
        <v>701</v>
      </c>
    </row>
    <row r="44" spans="1:3" x14ac:dyDescent="0.2">
      <c r="A44" s="12" t="s">
        <v>134</v>
      </c>
      <c r="B44" s="18">
        <v>486</v>
      </c>
      <c r="C44" s="18">
        <v>443</v>
      </c>
    </row>
    <row r="45" spans="1:3" x14ac:dyDescent="0.2">
      <c r="A45" s="12" t="s">
        <v>135</v>
      </c>
      <c r="B45" s="58">
        <v>12</v>
      </c>
      <c r="C45" s="58" t="s">
        <v>136</v>
      </c>
    </row>
    <row r="46" spans="1:3" x14ac:dyDescent="0.2">
      <c r="A46" s="12" t="s">
        <v>137</v>
      </c>
      <c r="B46" s="38">
        <v>-214</v>
      </c>
      <c r="C46" s="38">
        <v>-143</v>
      </c>
    </row>
    <row r="47" spans="1:3" ht="15" thickBot="1" x14ac:dyDescent="0.25">
      <c r="A47" s="12" t="s">
        <v>138</v>
      </c>
      <c r="B47" s="24">
        <v>53</v>
      </c>
      <c r="C47" s="24">
        <v>46</v>
      </c>
    </row>
    <row r="48" spans="1:3" ht="15" x14ac:dyDescent="0.2">
      <c r="A48" s="1" t="s">
        <v>3</v>
      </c>
      <c r="B48" s="37">
        <f>SUM(B38:B47)</f>
        <v>9585</v>
      </c>
      <c r="C48" s="37">
        <f>SUM(C38:C47)</f>
        <v>9502</v>
      </c>
    </row>
    <row r="49" spans="1:6" ht="15" x14ac:dyDescent="0.2">
      <c r="A49" s="12" t="s">
        <v>139</v>
      </c>
      <c r="B49" s="13"/>
      <c r="C49" s="13"/>
    </row>
    <row r="50" spans="1:6" x14ac:dyDescent="0.2">
      <c r="A50" s="12" t="s">
        <v>140</v>
      </c>
      <c r="B50" s="17">
        <v>1533</v>
      </c>
      <c r="C50" s="17">
        <v>1579</v>
      </c>
      <c r="F50" s="38"/>
    </row>
    <row r="51" spans="1:6" x14ac:dyDescent="0.2">
      <c r="A51" s="12" t="s">
        <v>141</v>
      </c>
      <c r="B51" s="17">
        <v>17600</v>
      </c>
      <c r="C51" s="17">
        <v>29723</v>
      </c>
    </row>
    <row r="52" spans="1:6" x14ac:dyDescent="0.2">
      <c r="A52" s="1" t="s">
        <v>142</v>
      </c>
      <c r="B52" s="17">
        <v>10104</v>
      </c>
      <c r="C52" s="17">
        <v>10584</v>
      </c>
    </row>
    <row r="53" spans="1:6" ht="15" thickBot="1" x14ac:dyDescent="0.25">
      <c r="A53" s="1" t="s">
        <v>143</v>
      </c>
      <c r="B53" s="19">
        <v>13121</v>
      </c>
      <c r="C53" s="19">
        <v>12846</v>
      </c>
    </row>
    <row r="54" spans="1:6" ht="15" x14ac:dyDescent="0.2">
      <c r="A54" s="1" t="s">
        <v>3</v>
      </c>
      <c r="B54" s="37">
        <f>SUM(B50:B53)</f>
        <v>42358</v>
      </c>
      <c r="C54" s="37">
        <f>SUM(C50:C53)</f>
        <v>54732</v>
      </c>
    </row>
    <row r="55" spans="1:6" ht="15" x14ac:dyDescent="0.2">
      <c r="A55" s="12" t="s">
        <v>144</v>
      </c>
      <c r="B55" s="13"/>
      <c r="C55" s="13"/>
    </row>
    <row r="56" spans="1:6" x14ac:dyDescent="0.2">
      <c r="A56" s="12" t="s">
        <v>145</v>
      </c>
      <c r="B56" s="17">
        <v>21749</v>
      </c>
      <c r="C56" s="17">
        <v>21202</v>
      </c>
    </row>
    <row r="57" spans="1:6" ht="15" thickBot="1" x14ac:dyDescent="0.25">
      <c r="A57" s="12" t="s">
        <v>146</v>
      </c>
      <c r="B57" s="19">
        <v>41787</v>
      </c>
      <c r="C57" s="19">
        <v>68069</v>
      </c>
    </row>
    <row r="58" spans="1:6" ht="15" x14ac:dyDescent="0.2">
      <c r="A58" s="1"/>
      <c r="B58" s="37">
        <f>SUM(B56:B57)</f>
        <v>63536</v>
      </c>
      <c r="C58" s="37">
        <f>SUM(C56:C57)</f>
        <v>89271</v>
      </c>
    </row>
    <row r="59" spans="1:6" ht="15.75" thickBot="1" x14ac:dyDescent="0.25">
      <c r="A59" s="1" t="s">
        <v>3</v>
      </c>
      <c r="B59" s="21"/>
      <c r="C59" s="21"/>
    </row>
    <row r="60" spans="1:6" ht="15.75" thickBot="1" x14ac:dyDescent="0.25">
      <c r="A60" s="12" t="s">
        <v>45</v>
      </c>
      <c r="B60" s="23">
        <f>+B58+B54+B48</f>
        <v>115479</v>
      </c>
      <c r="C60" s="23">
        <f>+C58+C54+C48</f>
        <v>153505</v>
      </c>
    </row>
    <row r="61" spans="1:6" ht="15" thickTop="1" x14ac:dyDescent="0.2">
      <c r="A61" s="20"/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6</vt:i4>
      </vt:variant>
      <vt:variant>
        <vt:lpstr>Intervalos nomeados</vt:lpstr>
      </vt:variant>
      <vt:variant>
        <vt:i4>1</vt:i4>
      </vt:variant>
    </vt:vector>
  </HeadingPairs>
  <TitlesOfParts>
    <vt:vector size="7" baseType="lpstr">
      <vt:lpstr>BP</vt:lpstr>
      <vt:lpstr>DRE</vt:lpstr>
      <vt:lpstr>DRA</vt:lpstr>
      <vt:lpstr>DMPL</vt:lpstr>
      <vt:lpstr>DFC</vt:lpstr>
      <vt:lpstr>DVA</vt:lpstr>
      <vt:lpstr>DMPL!_Hlk189402545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Sassaron Sanches Nasu</dc:creator>
  <cp:lastModifiedBy>Ana Lucia Sassaron Sanches Nasu</cp:lastModifiedBy>
  <dcterms:created xsi:type="dcterms:W3CDTF">2025-04-29T12:34:36Z</dcterms:created>
  <dcterms:modified xsi:type="dcterms:W3CDTF">2025-04-29T14:47:20Z</dcterms:modified>
</cp:coreProperties>
</file>